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епловая энергия" sheetId="4" r:id="rId1"/>
    <sheet name="ГВС 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a">#REF!</definedName>
    <definedName name="\m">#REF!</definedName>
    <definedName name="\n">#REF!</definedName>
    <definedName name="\o">#REF!</definedName>
    <definedName name="__a02">#REF!</definedName>
    <definedName name="__Bud3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>#REF!</definedName>
    <definedName name="__HLN101">#REF!</definedName>
    <definedName name="__MK244">'[4]MK 244'!#REF!</definedName>
    <definedName name="__Ob1">#REF!</definedName>
    <definedName name="__pg2">[5]COMPS!#REF!</definedName>
    <definedName name="__SP1">[6]FES!#REF!</definedName>
    <definedName name="__SP10">[6]FES!#REF!</definedName>
    <definedName name="__SP11">[6]FES!#REF!</definedName>
    <definedName name="__SP12">[6]FES!#REF!</definedName>
    <definedName name="__SP13">[6]FES!#REF!</definedName>
    <definedName name="__SP14">[6]FES!#REF!</definedName>
    <definedName name="__SP15">[6]FES!#REF!</definedName>
    <definedName name="__SP16">[6]FES!#REF!</definedName>
    <definedName name="__SP17">[6]FES!#REF!</definedName>
    <definedName name="__SP18">[6]FES!#REF!</definedName>
    <definedName name="__SP19">[6]FES!#REF!</definedName>
    <definedName name="__SP2">[6]FES!#REF!</definedName>
    <definedName name="__SP20">[6]FES!#REF!</definedName>
    <definedName name="__SP3">[6]FES!#REF!</definedName>
    <definedName name="__SP4">[6]FES!#REF!</definedName>
    <definedName name="__SP5">[6]FES!#REF!</definedName>
    <definedName name="__SP7">[6]FES!#REF!</definedName>
    <definedName name="__SP8">[6]FES!#REF!</definedName>
    <definedName name="__SP9">[6]FES!#REF!</definedName>
    <definedName name="_a02">#REF!</definedName>
    <definedName name="_Bud3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K244">'[4]MK 244'!#REF!</definedName>
    <definedName name="_Ob1">#REF!</definedName>
    <definedName name="_pg2">[7]COMPS!#REF!</definedName>
    <definedName name="_Regression_Int">1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A">'[8]Database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d">#REF!</definedName>
    <definedName name="ab">'[9]Продажи реальные и прогноз 20 л'!$E$47</definedName>
    <definedName name="AccessDatabase" hidden="1">"C:\Documents and Settings\Stassovsky\My Documents\MF\Current\2001 PROJECT N_1.mdb"</definedName>
    <definedName name="Actuality">'[10]Cover &amp; Parameters'!$D$13</definedName>
    <definedName name="Aircool">[11]DailySch!#REF!</definedName>
    <definedName name="Al">[12]январь!$D$28</definedName>
    <definedName name="Al_пр_тонн">[12]январь!$B$43</definedName>
    <definedName name="Al_тонн">[12]январь!$B$28</definedName>
    <definedName name="alumina_mt">#REF!</definedName>
    <definedName name="alumina_price">#REF!</definedName>
    <definedName name="AS2DocOpenMode" hidden="1">"AS2DocumentBrowse"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5_">#REF!</definedName>
    <definedName name="Balance">#REF!</definedName>
    <definedName name="Base_OptClick">[13]!Base_OptClick</definedName>
    <definedName name="bb">'[9]Продажи реальные и прогноз 20 л'!$F$47</definedName>
    <definedName name="BBC">#REF!</definedName>
    <definedName name="bdds_month_fact">'[14]БДДС month (ф)'!$A$8:$S$176</definedName>
    <definedName name="bdds_month_plan">'[14]БДДС month (п)'!$A$8:$S$176</definedName>
    <definedName name="bl">'[15]0_33'!$F$43</definedName>
    <definedName name="BLPH1" hidden="1">'[16]Share Price 2002'!#REF!</definedName>
    <definedName name="BLPH2" hidden="1">'[16]Share Price 2002'!#REF!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[17]LDE!#REF!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[17]LDE!#REF!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[18]Sheet1!#REF!</definedName>
    <definedName name="Cname2">[18]Sheet1!#REF!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'[8]Database (RUR)Mar YTD'!#REF!</definedName>
    <definedName name="CODE3">#REF!</definedName>
    <definedName name="CoGS">#REF!</definedName>
    <definedName name="Company">[19]Controls!$C$6</definedName>
    <definedName name="ComparableAnalysis">#REF!</definedName>
    <definedName name="CompOt">[13]!CompOt</definedName>
    <definedName name="CompRas">[13]!CompRas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Savings">#REF!</definedName>
    <definedName name="countries">{0.1;0;0.382758620689655;0;0;0;0.258620689655172;0;0.258620689655172}</definedName>
    <definedName name="Country">#REF!</definedName>
    <definedName name="cpaex_excl">#REF!</definedName>
    <definedName name="Cu">[12]январь!$D$33</definedName>
    <definedName name="CurrentSO">#REF!</definedName>
    <definedName name="CurrentYear">#REF!</definedName>
    <definedName name="Cut">#REF!</definedName>
    <definedName name="D">{0.1;0;0.382758620689655;0;0;0;0.258620689655172;0;0.258620689655172}</definedName>
    <definedName name="d_r">#REF!</definedName>
    <definedName name="Data">[20]SCO3!$N$22:$N$25</definedName>
    <definedName name="Data4">[20]SCO3!$N$22:$N$25</definedName>
    <definedName name="Data5">[20]SCO3!$N$15:$N$18</definedName>
    <definedName name="DateHeader">[19]Controls!$E$27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d">'[21]2003'!#REF!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EBT">[17]LDE!#REF!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>'[22]Фин план'!#REF!</definedName>
    <definedName name="DEM_опл_мет">'[22]Фин план'!#REF!</definedName>
    <definedName name="DEM_опл_откл">'[22]Фин план'!#REF!</definedName>
    <definedName name="DEM_опл_проч">'[22]Фин план'!#REF!</definedName>
    <definedName name="DEM_оплата">'[22]Фин план'!#REF!</definedName>
    <definedName name="DEM_потр">'[22]Фин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ilutedShares">#REF!</definedName>
    <definedName name="DISCNTS">[23]CONT.!#REF!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Dollar95">[18]Sheet1!#REF!</definedName>
    <definedName name="Dominioni">[11]DailySch!#REF!</definedName>
    <definedName name="DPS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1_STEEL">[24]СТАЛЬ!$E$7:$E$132</definedName>
    <definedName name="E2M_STEEL">[24]СТАЛЬ!$H$7:$H$132</definedName>
    <definedName name="E2S_STEEL">[24]СТАЛЬ!$G$7:$G$132</definedName>
    <definedName name="EBITDA">#REF!</definedName>
    <definedName name="EBITDAAdjustment">#REF!</definedName>
    <definedName name="ECI">[11]DailySch!#REF!</definedName>
    <definedName name="Ed1.">'[25]Balance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[11]DailySch!#REF!</definedName>
    <definedName name="EURCountry">#REF!</definedName>
    <definedName name="EURExercise">#REF!</definedName>
    <definedName name="EURO_USD_RATE">#REF!</definedName>
    <definedName name="Euro1">#REF!</definedName>
    <definedName name="Euro31399">#REF!</definedName>
    <definedName name="Euro98">[18]Sheet1!$D$60</definedName>
    <definedName name="EUROконец">[26]credit!$J$44</definedName>
    <definedName name="EUROначало">#REF!</definedName>
    <definedName name="EURPlant">#REF!</definedName>
    <definedName name="EURPlantNo">#REF!</definedName>
    <definedName name="ew">[13]!ew</definedName>
    <definedName name="ExitYear">#REF!</definedName>
    <definedName name="export_year">#REF!</definedName>
    <definedName name="FeB">[12]январь!$D$35</definedName>
    <definedName name="FeB_тонн">[12]январь!$B$35</definedName>
    <definedName name="FeCr_1">[12]январь!$D$31</definedName>
    <definedName name="FeCr_1_т">[12]январь!$B$31</definedName>
    <definedName name="FeCr_8">[12]январь!$D$32</definedName>
    <definedName name="FeCr_8_т">[12]январь!$B$32</definedName>
    <definedName name="FeCr1">[12]январь!$D$31</definedName>
    <definedName name="FeCr100_цена">#REF!</definedName>
    <definedName name="fees">#REF!</definedName>
    <definedName name="FeMn">[12]январь!$D$25</definedName>
    <definedName name="FeMn_тонн">[12]январь!$B$25</definedName>
    <definedName name="FeMn_цена">#REF!</definedName>
    <definedName name="FeMo">[12]январь!$D$37</definedName>
    <definedName name="FeMo_тонн">[12]январь!$B$37</definedName>
    <definedName name="FeNb">[12]январь!$D$38</definedName>
    <definedName name="FeNb_тонн">[12]январь!$B$38</definedName>
    <definedName name="FeSi45">[12]январь!$D$27</definedName>
    <definedName name="FeSi45_т">[12]январь!$B$27</definedName>
    <definedName name="FeSi45_цена">#REF!</definedName>
    <definedName name="FeSi65">[12]январь!$D$40</definedName>
    <definedName name="FeSi65_т">[12]январь!$B$40</definedName>
    <definedName name="FeSi65_цена">#REF!</definedName>
    <definedName name="FeSiCr">[12]январь!$D$39</definedName>
    <definedName name="FeSiCr_тонн">[12]январь!$B$39</definedName>
    <definedName name="FeTi_цена">#REF!</definedName>
    <definedName name="FeTi30">[12]январь!$D$29</definedName>
    <definedName name="FeTi30_т">[12]январь!$B$29</definedName>
    <definedName name="FeV">[12]январь!$D$30</definedName>
    <definedName name="FeV_тонн">[12]январь!$B$30</definedName>
    <definedName name="FFF">[13]!FFF</definedName>
    <definedName name="fg">[13]!fg</definedName>
    <definedName name="FootnoteAnchor">#REF!</definedName>
    <definedName name="FootnoteRange">#REF!</definedName>
    <definedName name="Forex">#REF!</definedName>
    <definedName name="form">#REF!</definedName>
    <definedName name="Fungicide">[4]Fungicide!#REF!</definedName>
    <definedName name="fx_rate">#REF!</definedName>
    <definedName name="FXRATES">#REF!</definedName>
    <definedName name="g">[13]!g</definedName>
    <definedName name="GBPClosing">'[27]Quarterly LBO Model'!$G$189</definedName>
    <definedName name="gf">'[9]Продажи реальные и прогноз 20 л'!$E$47</definedName>
    <definedName name="gfd">#REF!</definedName>
    <definedName name="GH">[13]!GH</definedName>
    <definedName name="GR_STEEL">[24]СТАЛЬ!$B$7:$B$132</definedName>
    <definedName name="Group_PL">'[28]DT 1999 (abst. from model)'!#REF!</definedName>
    <definedName name="HDA">[29]COMPS!#REF!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[20]SCO3!$B$80:$C$120</definedName>
    <definedName name="History">[20]SCO3!$B$80</definedName>
    <definedName name="HLN1LE">#REF!</definedName>
    <definedName name="hola">{0.1;0;0.382758620689655;0;0;0;0.258620689655172;0;0.258620689655172}</definedName>
    <definedName name="IBC">#REF!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OME">[17]LDE!#REF!</definedName>
    <definedName name="index1">#REF!</definedName>
    <definedName name="index2">[30]П1.12.!#REF!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[31]PPRAnalysis!#REF!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T">'[32]Flash Report SDC(EUR)'!$B$118</definedName>
    <definedName name="j">{0.1;0;0.382758620689655;0;0;0;0.258620689655172;0;0.258620689655172}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[13]!k</definedName>
    <definedName name="kar">{0.1;0;0.382758620689655;0;0;0;0.258620689655172;0;0.258620689655172}</definedName>
    <definedName name="kb">'[9]Продажи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'[15]0_33'!$G$43</definedName>
    <definedName name="KPMG">[18]Sheet1!#REF!</definedName>
    <definedName name="kurs">#REF!</definedName>
    <definedName name="L_STEEL">[24]СТАЛЬ!$I$7:$I$132</definedName>
    <definedName name="Labor_Rate">[33]Constants!$B$31</definedName>
    <definedName name="LB">[11]DailySch!#REF!</definedName>
    <definedName name="LBO">#REF!</definedName>
    <definedName name="LBOIPOExit1">'[19]LBO Model'!#REF!</definedName>
    <definedName name="LBOIPOExit2">'[19]LBO Model'!#REF!</definedName>
    <definedName name="LBOMinCash">#REF!</definedName>
    <definedName name="LBOSaleExit1">'[19]LBO Model'!#REF!</definedName>
    <definedName name="LBOSaleExit2">'[19]LBO Model'!#REF!</definedName>
    <definedName name="lkl">[13]!lkl</definedName>
    <definedName name="LME">#REF!</definedName>
    <definedName name="LME_alloys">#REF!</definedName>
    <definedName name="LOG">#REF!</definedName>
    <definedName name="LookUpRange">#REF!</definedName>
    <definedName name="material">#REF!</definedName>
    <definedName name="Minimum_Cash">#REF!</definedName>
    <definedName name="Misc_Adder">[33]Constants!$B$24</definedName>
    <definedName name="Mnth">'[34]Brew rub'!#REF!</definedName>
    <definedName name="month">'[34]Brew rub'!#REF!</definedName>
    <definedName name="MR_STEEL">[24]СТАЛЬ!$D$7:$D$132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tDebt">#REF!</definedName>
    <definedName name="new">{0.1;0;0.45;0;0;0;0;0;0.45}</definedName>
    <definedName name="Ni">[12]январь!$D$36</definedName>
    <definedName name="Ni_тонн">[12]январь!$B$36</definedName>
    <definedName name="Note_a">#REF!</definedName>
    <definedName name="nwabc">'[35]4. NWABC'!$H$3:$J$154</definedName>
    <definedName name="Ob">#REF!</definedName>
    <definedName name="obs">#REF!</definedName>
    <definedName name="old">{0.1;0;0.382758620689655;0;0;0;0.258620689655172;0;0.258620689655172}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[4]Others!#REF!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'[19]LBO Model'!#REF!</definedName>
    <definedName name="p_LBO_IPOreturncalcB">'[19]LBO Model'!#REF!</definedName>
    <definedName name="p_LBO_IPOreturncalcC">'[19]LBO Model'!#REF!</definedName>
    <definedName name="p_LBO_IS">#REF!</definedName>
    <definedName name="p_LBO_Operating">#REF!</definedName>
    <definedName name="p_LBO_returncalc">'[19]LBO Model'!#REF!</definedName>
    <definedName name="p_LBO_returncalcb">'[19]LBO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CK">#REF!</definedName>
    <definedName name="PAGE1">#REF!</definedName>
    <definedName name="PAGE2">[17]LDE!#REF!</definedName>
    <definedName name="PAGE3">[17]LDE!#REF!</definedName>
    <definedName name="PAGE5">[17]LDE!#REF!</definedName>
    <definedName name="PBC">#REF!</definedName>
    <definedName name="Period_3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[17]LDE!#REF!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D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USbs95">[18]Sheet1!#REF!</definedName>
    <definedName name="q">[30]П1.12.!#REF!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WMAT01">#REF!</definedName>
    <definedName name="RAWMATLE">#REF!</definedName>
    <definedName name="Real_OptClick">[13]!Real_OptClick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volver_Interest">#REF!</definedName>
    <definedName name="RevSens">#REF!</definedName>
    <definedName name="rheox">[36]Cover!#REF!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[37]DB2002!#REF!</definedName>
    <definedName name="RubleDollar">'[38]Данные для расчета'!$B$18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s">{0.1;0;0.382758620689655;0;0;0;0.258620689655172;0;0.258620689655172}</definedName>
    <definedName name="SBC">#REF!</definedName>
    <definedName name="sd">{0.1;0;0.382758620689655;0;0;0;0.258620689655172;0;0.258620689655172}</definedName>
    <definedName name="SDC">'[8]Database (RUR)Mar YTD'!#REF!</definedName>
    <definedName name="SFU_Drops_to_be_installed">[33]NIUs!$A$12:$IV$12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>[12]январь!$D$41</definedName>
    <definedName name="SiCa_пр">[12]январь!$D$42</definedName>
    <definedName name="SiCa_пр_т">[12]январь!$B$42</definedName>
    <definedName name="SiCa_тонн">[12]январь!$B$41</definedName>
    <definedName name="SiCa_цена">#REF!</definedName>
    <definedName name="SiCaV">[12]январь!$D$34</definedName>
    <definedName name="SiCaV_тонн">[12]январь!$B$34</definedName>
    <definedName name="Simple">{0.1;0;0.382758620689655;0;0;0;0.258620689655172;0;0.258620689655172}</definedName>
    <definedName name="SLTax">#REF!</definedName>
    <definedName name="ss">{0.1;0;0.382758620689655;0;0;0;0.258620689655172;0;0.258620689655172}</definedName>
    <definedName name="staff_costs">#REF!</definedName>
    <definedName name="STEEL">[39]Сталь!$G$7:$G$132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[17]LDE!#REF!</definedName>
    <definedName name="t_year">#REF!</definedName>
    <definedName name="tax">#REF!</definedName>
    <definedName name="Tax_Amortization">#REF!</definedName>
    <definedName name="Thiabendazole">[4]Thiabendazole!#REF!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de_pay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SAAdjUSYTD">'[40]Data USA Adj US$'!$A$134:$FF$256</definedName>
    <definedName name="USACdnMonth">'[41]Data USA Cdn$'!$A$8:$FF$130</definedName>
    <definedName name="USACdnYTD">'[41]Data USA Cdn$'!$A$134:$FF$256</definedName>
    <definedName name="USAUSMonth">'[41]Data USA US$'!$A$8:$FF$130</definedName>
    <definedName name="USAUSYTD">'[41]Data USA US$'!$A$134:$FF$256</definedName>
    <definedName name="USD">32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>[42]кварталы!#REF!</definedName>
    <definedName name="Val_OptClick">[13]!Val_OptClick</definedName>
    <definedName name="ValuationSummary">#REF!</definedName>
    <definedName name="ValuationYear">#REF!</definedName>
    <definedName name="VBC">#REF!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">[42]полугодие!$AB$1</definedName>
    <definedName name="а_пять">[43]план!$X$1</definedName>
    <definedName name="а1">[42]полугодие!$AF$1</definedName>
    <definedName name="а14">[42]Вып.П.П.!$C$24</definedName>
    <definedName name="а15">[42]Вып.П.П.!$C$25</definedName>
    <definedName name="аа1">[42]База!$A$3:$IV$3</definedName>
    <definedName name="аа3">[42]База!$A$5:$IV$5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[12]январь!$B$57</definedName>
    <definedName name="амортизация">[12]январь!$D$77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>[44]заявка_на_произ!$A$115:$IV$115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'[45]цены цехов'!$D$30</definedName>
    <definedName name="Арендая_плата">#REF!</definedName>
    <definedName name="АТП">[43]план!$G$2044</definedName>
    <definedName name="б">[13]!б</definedName>
    <definedName name="ба">[42]База!$A$1:$IV$40</definedName>
    <definedName name="база">#REF!</definedName>
    <definedName name="база_2">#REF!</definedName>
    <definedName name="_xlnm.Database">#REF!</definedName>
    <definedName name="база1">#REF!</definedName>
    <definedName name="база2">#REF!</definedName>
    <definedName name="база3">#REF!</definedName>
    <definedName name="Бакал">[12]январь!$D$22</definedName>
    <definedName name="Бакал._тонн">[12]январь!$B$22</definedName>
    <definedName name="Бакал._ЦЕНА">[12]январь!$C$22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[46]Баланс!$A$1:$IV$705</definedName>
    <definedName name="балансовая">#REF!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[47]производство!$B$64</definedName>
    <definedName name="БП1">'[25]Balance Sh+Indices'!#REF!</definedName>
    <definedName name="бтаб">[42]База!$B$3:$HO$39</definedName>
    <definedName name="Бюджет_ОАО__СУАЛ">#REF!</definedName>
    <definedName name="в">[13]!в</definedName>
    <definedName name="в23ё">[13]!в23ё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'[25]Balance Sh+Indices'!#REF!</definedName>
    <definedName name="ванадий_колич">[43]план!$C$42</definedName>
    <definedName name="ванадий_приход">[43]план!$G$42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[12]январь!$D$18</definedName>
    <definedName name="ВГОК_тонн">[12]январь!$B$18</definedName>
    <definedName name="внепроиз_расходы">[12]январь!$D$83</definedName>
    <definedName name="вода">'[45]цены цехов'!$D$5</definedName>
    <definedName name="вода_НТМК">'[45]цены цехов'!$D$10</definedName>
    <definedName name="вода_обор.">'[45]цены цехов'!$D$17</definedName>
    <definedName name="вода_свежая">'[45]цены цехов'!$D$16</definedName>
    <definedName name="водоотлив_Магн.">'[45]цены цехов'!$D$35</definedName>
    <definedName name="возвраты">[12]январь!$D$84</definedName>
    <definedName name="восемь">[48]январь!$B$32</definedName>
    <definedName name="ВР1">'[25]Balance Sh+Indices'!#REF!</definedName>
    <definedName name="ВРО1">'[25]Balance Sh+Indices'!#REF!</definedName>
    <definedName name="ВРУ_цена">[12]январь!$C$18</definedName>
    <definedName name="всад">[42]Вып.П.П.!$C$25</definedName>
    <definedName name="вск_вн">#REF!</definedName>
    <definedName name="вск_ВСЕГО">#REF!</definedName>
    <definedName name="вспомог">[12]январь!$D$66</definedName>
    <definedName name="второй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[13]!Г</definedName>
    <definedName name="газ">[43]план!$G$2474</definedName>
    <definedName name="газ_кокс">#REF!</definedName>
    <definedName name="газ_тонн">[12]январь!$B$71</definedName>
    <definedName name="газ_цена">[12]январь!$C$71</definedName>
    <definedName name="ГБРУ">[12]январь!$D$17</definedName>
    <definedName name="ГБРУ_тонн">[12]январь!$B$17</definedName>
    <definedName name="ГБРУ_цена">[12]январь!$C$17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[13]!гн</definedName>
    <definedName name="ГОД">[13]!ГОД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'[45]цены цехов'!$D$29</definedName>
    <definedName name="группировка">#REF!</definedName>
    <definedName name="ГСС">[43]план!$G$1896</definedName>
    <definedName name="ГФГ">'[45]цены цехов'!$D$52</definedName>
    <definedName name="д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[42]Вып.П.П.!$D$2</definedName>
    <definedName name="дар1">#REF!</definedName>
    <definedName name="дат">#REF!</definedName>
    <definedName name="дата_1">[42]Вып.П.П.!$D$2</definedName>
    <definedName name="дата_11">[42]Вып.П.П.!$D$7</definedName>
    <definedName name="дата_111">[42]Вып.П.П.!$D$2</definedName>
    <definedName name="дата_2">[42]Вып.П.П.!$E$1</definedName>
    <definedName name="дата_2_2">#REF!</definedName>
    <definedName name="дата_2_2_">#REF!</definedName>
    <definedName name="дата_3">[42]Вып.П.П.!$F$1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[42]кварталы!#REF!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[42]кварталы!#REF!</definedName>
    <definedName name="дата_янв">[42]кварталы!#REF!</definedName>
    <definedName name="дата_январь">[42]кварталы!#REF!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[49]сводная!#REF!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[49]сводная!#REF!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[48]январь!$B$39</definedName>
    <definedName name="два">'[50]Фин план'!#REF!</definedName>
    <definedName name="двен">[48]январь!$D$37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[48]январь!$B$40</definedName>
    <definedName name="ДЕБИТ_кон">#REF!</definedName>
    <definedName name="ДЕБИТ_нач">#REF!</definedName>
    <definedName name="девять">[48]январь!$D$31</definedName>
    <definedName name="дес">[48]январь!$D$25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[43]план!$W$2</definedName>
    <definedName name="доллар">[43]план!$W$1</definedName>
    <definedName name="доллар_единный">28.5</definedName>
    <definedName name="Доллар_Единый">33.7</definedName>
    <definedName name="долом_тонн">[12]январь!$B$51</definedName>
    <definedName name="доломит">[12]январь!$D$51</definedName>
    <definedName name="ДохДолУч1">'[25]Balance Sh+Indices'!#REF!</definedName>
    <definedName name="ДохПрРеал1">'[25]Balance Sh+Indices'!#REF!</definedName>
    <definedName name="дочки">[12]январь!$D$80</definedName>
    <definedName name="дун.спек_т">[12]январь!$B$54</definedName>
    <definedName name="дунит">[12]январь!$D$54</definedName>
    <definedName name="дунит_об._тонн">#REF!</definedName>
    <definedName name="дунит_обож.">#REF!</definedName>
    <definedName name="е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[51]ФИНПЛАН!$A$6</definedName>
    <definedName name="ед_изм">#REF!</definedName>
    <definedName name="Ед1.">'[52]Balance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>[43]план!$L$7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[12]январь!$D$67</definedName>
    <definedName name="зарплата">[12]январь!$D$75</definedName>
    <definedName name="зат_7">[43]план!$E$7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[12]январь!$D$90</definedName>
    <definedName name="Зпл1">'[25]Balance Sh+Indices'!#REF!</definedName>
    <definedName name="и">[42]полугодие!$AR$1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1">[42]полугодие!$AV$1</definedName>
    <definedName name="известняк">[12]январь!$D$50</definedName>
    <definedName name="известняк_тонн">[12]январь!$B$50</definedName>
    <definedName name="известь">[12]январь!$D$49</definedName>
    <definedName name="известь_тонн">[12]январь!$B$49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[13]!йй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нт">'[25]Balance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[12]январь!$D$87</definedName>
    <definedName name="ИТОГО_расчеты_по_заработной_плате">#REF!</definedName>
    <definedName name="итого_смета">[12]январь!$D$95</definedName>
    <definedName name="иу">[13]!иу</definedName>
    <definedName name="йц">[13]!йц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[12]январь!$D$19</definedName>
    <definedName name="КГОК_окатыши">[12]январь!$D$20</definedName>
    <definedName name="КГОК_тонн">[12]январь!$B$19</definedName>
    <definedName name="КГОК_цена">[12]январь!$C$19</definedName>
    <definedName name="КДЦ">[43]план!$I$3019</definedName>
    <definedName name="КДЦ_реал">[43]план!$G$3019</definedName>
    <definedName name="ке">[13]!ке</definedName>
    <definedName name="КИПиА">'[45]цены цехов'!$D$14</definedName>
    <definedName name="кк">[13]!кк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[43]план!$G$2360</definedName>
    <definedName name="КМЦ">[43]план!$G$3075</definedName>
    <definedName name="коды">[46]Коды!$A$1:$F$99</definedName>
    <definedName name="кокс_6">[47]производство!$B$7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[12]январь!$D$81</definedName>
    <definedName name="коммерч_КХП">#REF!</definedName>
    <definedName name="Контрагенты">[53]Контрагенты!$A$1:$A$61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[54]план!#REF!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с">[43]план!$F$19</definedName>
    <definedName name="ку">[13]!ку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'[55]Расчет сырья'!$B$1</definedName>
    <definedName name="Курс_евро">'[56]3-26'!$D$2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Р1">'[25]Balance Sh+Indices'!#REF!</definedName>
    <definedName name="КФ">[54]план!#REF!</definedName>
    <definedName name="КХВ">[57]январь!$B$26</definedName>
    <definedName name="КХП">[43]план!$G$2991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[13]!л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>#REF!</definedName>
    <definedName name="лист460105">#REF!</definedName>
    <definedName name="лист460201">#REF!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>[12]январь!$D$58</definedName>
    <definedName name="лом_ВСЕГО">#REF!</definedName>
    <definedName name="лом_т">[12]январь!$B$58</definedName>
    <definedName name="лом_тонн">[43]план!$C$82</definedName>
    <definedName name="ЛП">[54]план!#REF!</definedName>
    <definedName name="ЛФ">[54]план!#REF!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[42]кварталы!$T$1</definedName>
    <definedName name="м_1">[42]полугодие!$AJ$1</definedName>
    <definedName name="м_8">[42]полугодие!$AN$1</definedName>
    <definedName name="м1">[42]кварталы!$X$1</definedName>
    <definedName name="ма">[42]полугодие!$AJ$1</definedName>
    <definedName name="ма1">[42]полугодие!$AN$1</definedName>
    <definedName name="магн.пор._т">[12]январь!$B$53</definedName>
    <definedName name="магнезит">[12]январь!$D$53</definedName>
    <definedName name="марг.агл_т">[12]январь!$B$55</definedName>
    <definedName name="марг_аглом">[12]январь!$D$55</definedName>
    <definedName name="март">[42]кварталы!#REF!</definedName>
    <definedName name="масштаб">[12]январь!$F$1</definedName>
    <definedName name="масштаб1">'[58]IN_BS_(ф)'!$H$3</definedName>
    <definedName name="Мау_опл_ден">'[22]Фин план'!#REF!</definedName>
    <definedName name="Мау_опл_мет">'[22]Фин план'!#REF!</definedName>
    <definedName name="Мау_опл_откл">'[22]Фин план'!#REF!</definedName>
    <definedName name="Мау_опл_проч">'[22]Фин план'!#REF!</definedName>
    <definedName name="Мау_оплата">'[22]Фин план'!#REF!</definedName>
    <definedName name="Мау_потр">'[22]Фин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[12]январь!$D$21</definedName>
    <definedName name="МГОК_тонн">[12]январь!$B$21</definedName>
    <definedName name="МГОК_цена">[12]январь!$C$21</definedName>
    <definedName name="мес">[12]январь!$U$1</definedName>
    <definedName name="месяц">#REF!</definedName>
    <definedName name="Месяц_Год">[59]Нормы!$C$3</definedName>
    <definedName name="месяц1">'[60]3-01'!#REF!</definedName>
    <definedName name="металл_тонн">[43]план!$C$28</definedName>
    <definedName name="механ">[43]план!$G$3061</definedName>
    <definedName name="мехцех_РМП">'[45]цены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ым">[13]!мым</definedName>
    <definedName name="н">#REF!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'[61]ЗСМК-ЕАХ'!$G$1</definedName>
    <definedName name="НазваниеЕУК">#REF!</definedName>
    <definedName name="НазваниеКач">[62]СводЕАХ!$A$46</definedName>
    <definedName name="НазваниеКСК">#REF!</definedName>
    <definedName name="НазваниеФТТ">[62]СводЕАХ!$A$9</definedName>
    <definedName name="Нал1">'[25]Balance Sh+Indices'!#REF!</definedName>
    <definedName name="налог">'[63]Потребность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>#REF!</definedName>
    <definedName name="наташа">#REF!</definedName>
    <definedName name="наценка_FTD_2">30%</definedName>
    <definedName name="начисл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#REF!</definedName>
    <definedName name="неформ_маг">[47]производство!$B$63</definedName>
    <definedName name="неформ_шам">[47]производство!$B$62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'[50]Фин план'!#REF!</definedName>
    <definedName name="Номер">#REF!</definedName>
    <definedName name="норма">[42]Вып.П.П.!$E$8</definedName>
    <definedName name="НТУ">#REF!</definedName>
    <definedName name="о">[13]!о</definedName>
    <definedName name="о_29">[43]план!$P$45</definedName>
    <definedName name="о_36">[43]план!$P$48</definedName>
    <definedName name="о_37">[43]план!$P$50</definedName>
    <definedName name="о_38">[43]план!$P$54</definedName>
    <definedName name="о_42">[43]план!$P$58</definedName>
    <definedName name="о_46">[43]план!$P$62</definedName>
    <definedName name="о_47">[43]план!$P$63</definedName>
    <definedName name="о_50">[43]план!$P$66</definedName>
    <definedName name="о_54">[43]план!$P$70</definedName>
    <definedName name="о_58">[43]план!$P$74</definedName>
    <definedName name="о_62">[43]план!$P$78</definedName>
    <definedName name="о_всего">#REF!</definedName>
    <definedName name="о_имп_опл_ден">'[22]Фин план'!#REF!</definedName>
    <definedName name="о_имп_опл_мет">'[22]Фин план'!#REF!</definedName>
    <definedName name="о_имп_опл_откл">'[22]Фин план'!#REF!</definedName>
    <definedName name="о_имп_опл_проч">'[22]Фин план'!#REF!</definedName>
    <definedName name="о_имп_оплата">'[22]Фин план'!#REF!</definedName>
    <definedName name="о_имп_потр">'[22]Фин план'!#REF!</definedName>
    <definedName name="о_руб_ден">'[22]Фин план'!#REF!</definedName>
    <definedName name="о_руб_опл_мет">'[22]Фин план'!#REF!</definedName>
    <definedName name="о_руб_опл_откл">'[22]Фин план'!#REF!</definedName>
    <definedName name="о_руб_опл_проч">'[22]Фин план'!#REF!</definedName>
    <definedName name="о_руб_оплата">'[22]Фин план'!#REF!</definedName>
    <definedName name="о_руб_потр">'[22]Фин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'[64]Сводная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'[65]Сводная по цехам'!#REF!</definedName>
    <definedName name="о7">#REF!</definedName>
    <definedName name="о70">#REF!</definedName>
    <definedName name="о71">#REF!</definedName>
    <definedName name="о71_2">'[66]Сводная по цехам'!#REF!</definedName>
    <definedName name="о71_3">'[66]Сводная по цехам'!#REF!</definedName>
    <definedName name="о71_4">'[66]Сводная по цехам'!#REF!</definedName>
    <definedName name="о71_5">'[66]Сводная по цехам'!#REF!</definedName>
    <definedName name="о72">#REF!</definedName>
    <definedName name="о73">#REF!</definedName>
    <definedName name="о74">#REF!</definedName>
    <definedName name="о75">'[65]Сводная по цехам'!#REF!</definedName>
    <definedName name="о76">#REF!</definedName>
    <definedName name="о77">'[65]Сводная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>#REF!</definedName>
    <definedName name="оборуд_кап">'[22]Фин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[12]январь!$D$59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[13]!ограничение</definedName>
    <definedName name="од">[48]январь!$B$25</definedName>
    <definedName name="один">'[50]Фин план'!#REF!</definedName>
    <definedName name="окал_1041">[43]план!$C$1697</definedName>
    <definedName name="окал_1062">[43]план!$C$1733</definedName>
    <definedName name="окал_1113">[43]план!$C$1769</definedName>
    <definedName name="окал_240">[43]план!$C$240</definedName>
    <definedName name="окал_292">[43]план!$C$292</definedName>
    <definedName name="окал_389">[43]план!$C$389</definedName>
    <definedName name="окал_526">[43]план!$C$676</definedName>
    <definedName name="окал_737">[43]план!#REF!</definedName>
    <definedName name="окалина">#REF!</definedName>
    <definedName name="окат._цена">[12]январь!$C$20</definedName>
    <definedName name="окатыши_КГОК_тонн">[12]январь!$B$20</definedName>
    <definedName name="ОЛДОДО">[13]!ОЛДОДО</definedName>
    <definedName name="олея">[13]!олея</definedName>
    <definedName name="ООВВО">[43]план!$G$2898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'[45]цены цехов'!$D$54</definedName>
    <definedName name="отопление_ВАЦ">'[45]цены цехов'!$D$20</definedName>
    <definedName name="отопление_Естюн">'[45]цены цехов'!$D$19</definedName>
    <definedName name="отопление_ЛАЦ">'[45]цены цехов'!$D$21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[42]База!$B$17:$AP$20</definedName>
    <definedName name="ОЦ1">[42]База!$A$17:$IV$20</definedName>
    <definedName name="очистка_стоков">'[45]цены цехов'!$D$7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'[45]цены цехов'!$D$9</definedName>
    <definedName name="ПДВ">[12]январь!$D$91</definedName>
    <definedName name="первый">#REF!</definedName>
    <definedName name="Пересчитать">[13]!Пересчитать</definedName>
    <definedName name="ПерЗ1">'[25]Balance Sh+Indices'!#REF!</definedName>
    <definedName name="период">[67]Заполните!$B$6</definedName>
    <definedName name="ПЖТ">[43]план!$G$1955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[43]план!$G$3181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[67]План!$A$15:$U$27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та_воду">[12]январь!$D$92</definedName>
    <definedName name="ПНР">[12]январь!$D$86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'[45]цены цехов'!$D$50</definedName>
    <definedName name="подр_УКС">#REF!</definedName>
    <definedName name="ПОКАЗАТЕЛИ_ДОЛГОСР.ПРОГНОЗА">'[68]2002(v2)'!#REF!</definedName>
    <definedName name="пол">[13]!пол</definedName>
    <definedName name="пользов_дорог">[12]январь!$D$89</definedName>
    <definedName name="ПОсД1">'[25]Balance Sh+Indices'!#REF!</definedName>
    <definedName name="ПостЗ1">'[25]Balance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ход_вспом">[43]план!$G$17</definedName>
    <definedName name="приход_лом">[43]план!$G$83</definedName>
    <definedName name="приход_попутн">[43]план!$G$87</definedName>
    <definedName name="приход_реализ_отходы">[43]план!$G$91</definedName>
    <definedName name="приход_Россия">[43]план!$G$29</definedName>
    <definedName name="приход_экспорт">[43]план!$G$9</definedName>
    <definedName name="проволоч">[12]январь!$D$43</definedName>
    <definedName name="прод_КХП_потр">#REF!</definedName>
    <definedName name="пром.вент">'[45]цены цехов'!$D$22</definedName>
    <definedName name="ПРОСР_ДЕБИТ">#REF!</definedName>
    <definedName name="Проц1">'[25]Balance Sh+Indices'!#REF!</definedName>
    <definedName name="проценты">[12]январь!$D$85</definedName>
    <definedName name="ПроцИзПр1">'[25]Balance Sh+Indices'!#REF!</definedName>
    <definedName name="ПрочДох1">'[25]Balance Sh+Indices'!#REF!</definedName>
    <definedName name="ПрочР1">'[25]Balance Sh+Indices'!#REF!</definedName>
    <definedName name="пррррр">#REF!</definedName>
    <definedName name="ПСЦ">[43]план!$G$2137</definedName>
    <definedName name="ПТД">[43]план!$G$2390</definedName>
    <definedName name="пхнм">[44]заявка_на_произ!$A$105:$IV$105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о">[13]!пэо</definedName>
    <definedName name="пятн">[48]январь!$B$38</definedName>
    <definedName name="пять">[48]январь!$D$31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>[43]план!$G$7</definedName>
    <definedName name="реализация">#REF!</definedName>
    <definedName name="ремонтные">[12]январь!$D$79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>'[60]3-01'!#REF!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[43]план!$C$29</definedName>
    <definedName name="Россия_цена">[43]план!$F$29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[43]план!$G$3047</definedName>
    <definedName name="РЭЦ">[43]план!$G$2868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[42]Вып.П.П.!$D$2</definedName>
    <definedName name="Сu_тонн">[12]январь!$B$33</definedName>
    <definedName name="самара">#REF!</definedName>
    <definedName name="сброс_в_канал.">'[45]цены цехов'!$D$6</definedName>
    <definedName name="сем">[48]январь!$B$27</definedName>
    <definedName name="семь">[48]январь!$D$32</definedName>
    <definedName name="Сергею">[69]АНАЛИТ!$B$2:$B$87,[69]АНАЛИТ!#REF!,[69]АНАЛИТ!#REF!,[69]АНАЛИТ!$AB$2</definedName>
    <definedName name="Сж.воздух_Экспл.">'[45]цены цехов'!$D$41</definedName>
    <definedName name="сжат.возд_Магн">'[45]цены цехов'!$D$34</definedName>
    <definedName name="СЗФ">[12]январь!$D$26</definedName>
    <definedName name="СЗФ_тонн">[12]январь!$B$26</definedName>
    <definedName name="СЗФ_цена">[12]январь!$C$26</definedName>
    <definedName name="скидка">#REF!</definedName>
    <definedName name="сменн">[12]январь!$D$68</definedName>
    <definedName name="смета">[43]план!$S$13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рт_478">[70]сортамент!#REF!</definedName>
    <definedName name="СрЧ1">'[25]Balance Sh+Indices'!#REF!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>[54]план!#REF!</definedName>
    <definedName name="сссс">[13]!сссс</definedName>
    <definedName name="ССФ">[54]план!#REF!</definedName>
    <definedName name="ссы">[13]!ссы</definedName>
    <definedName name="Статья">#REF!</definedName>
    <definedName name="СтНПр1">'[25]Balance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[12]январь!$D$76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[12]январь!$D$48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[12]январь!$D$57</definedName>
    <definedName name="т">[13]!т</definedName>
    <definedName name="таб">[42]Вып.П.П.!$C$7:$N$48</definedName>
    <definedName name="табл">[13]!табл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[43]план!$AF$5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'[25]Balance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[44]заявка_на_произ!$D$1:$D$65536</definedName>
    <definedName name="ТНП">[43]план!$G$2617</definedName>
    <definedName name="ТовОб1">'[25]Balance Sh+Indices'!#REF!</definedName>
    <definedName name="ТовРеал1">'[25]Balance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[12]январь!$B$64</definedName>
    <definedName name="топливо">[12]январь!$D$64</definedName>
    <definedName name="транспортный">[12]январь!$D$88</definedName>
    <definedName name="третий">#REF!</definedName>
    <definedName name="три">'[50]Фин план'!#REF!</definedName>
    <definedName name="трин">[48]январь!$B$37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[12]январь!$D$60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[12]январь!$B$61</definedName>
    <definedName name="уголь_цена">[12]январь!$C$61</definedName>
    <definedName name="угпена">[44]заявка_на_произ!$A$127:$IV$127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[43]план!$G$2742</definedName>
    <definedName name="УИСО">[43]план!$G$2848</definedName>
    <definedName name="УОПС">#REF!</definedName>
    <definedName name="уплач">#REF!</definedName>
    <definedName name="УРС">[43]план!$G$3033</definedName>
    <definedName name="усл_кред_орг">#REF!</definedName>
    <definedName name="услуги">[12]январь!$D$78</definedName>
    <definedName name="УТК">[43]план!$G$2778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ЦС">[43]план!$G$2712</definedName>
    <definedName name="учебный">[43]план!$G$2551</definedName>
    <definedName name="ф">[42]кварталы!$L$1</definedName>
    <definedName name="ф1">[42]кварталы!$P$1</definedName>
    <definedName name="Файл">#REF!</definedName>
    <definedName name="фак">[42]Вып.П.П.!$F$8</definedName>
    <definedName name="ФАКТ">#REF!</definedName>
    <definedName name="факт_нараст_итог">[67]Факт!$A$15:$U$27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[13]!фвыапм\</definedName>
    <definedName name="фев.98">[42]База!$AE$1:$AE$65536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[12]январь!$D$24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[12]январь!$D$93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[13]!х</definedName>
    <definedName name="хоз.работы">'[45]цены цехов'!$D$31</definedName>
    <definedName name="ц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[43]план!$G$2236</definedName>
    <definedName name="цемент">[44]заявка_на_произ!$A$84:$IV$84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'[45]цены цехов'!$D$56</definedName>
    <definedName name="ЦМОП">[43]план!$G$2653</definedName>
    <definedName name="ЦПТО">[43]план!$G$1858</definedName>
    <definedName name="ЦПШ">[43]план!$G$1828</definedName>
    <definedName name="ЦПШ_колич">[43]план!$C$1828</definedName>
    <definedName name="ЦРМО_2">[43]план!$G$3089</definedName>
    <definedName name="ЦРМО_3">[43]план!$G$3103</definedName>
    <definedName name="ЦРО">'[45]цены цехов'!$D$25</definedName>
    <definedName name="ЦТА">[43]план!$G$2283</definedName>
    <definedName name="цу">[13]!цу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[43]план!$G$2494</definedName>
    <definedName name="ЦУШ_колич">[43]план!$C$2494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[43]план!$G$2413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">[48]январь!$B$35</definedName>
    <definedName name="четвертый">#REF!</definedName>
    <definedName name="четыр">[48]январь!$D$38</definedName>
    <definedName name="четыре">[48]январь!$D$35</definedName>
    <definedName name="ЧП1">'[25]Balance Sh+Indices'!#REF!</definedName>
    <definedName name="чугун_тов">'[43]Россия-экспорт'!$C$49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[48]январь!$D$27</definedName>
    <definedName name="шесть">[48]январь!$B$31</definedName>
    <definedName name="шихт_ВАЦ">'[45]цены цехов'!$D$44</definedName>
    <definedName name="шихт_ЛАЦ">'[45]цены цехов'!$D$47</definedName>
    <definedName name="шлак">#REF!</definedName>
    <definedName name="шлак_глин_тонн">#REF!</definedName>
    <definedName name="шлак_глиноз_тонн">#REF!</definedName>
    <definedName name="шпат">[12]январь!$D$56</definedName>
    <definedName name="шпат_тонн">[12]январь!$B$56</definedName>
    <definedName name="штрафы">#REF!</definedName>
    <definedName name="ъ">#REF!</definedName>
    <definedName name="ы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в">[13]!ыв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[13]!ыыыы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[13]!ььь</definedName>
    <definedName name="э">[13]!э</definedName>
    <definedName name="экспорт">[43]план!$G$14</definedName>
    <definedName name="эл.энергия">'[45]цены цехов'!$D$13</definedName>
    <definedName name="эл_энергия">[43]план!$G$2092</definedName>
    <definedName name="электро">[13]!электро</definedName>
    <definedName name="электрол_РА">#REF!</definedName>
    <definedName name="электролит_РА">#REF!</definedName>
    <definedName name="энерг._т">[12]январь!$B$65</definedName>
    <definedName name="энергетич">[12]январь!$D$65</definedName>
    <definedName name="энергия">[12]январь!$D$72</definedName>
    <definedName name="энергия_тонн">[12]январь!$B$72</definedName>
    <definedName name="энергия_цена">[12]январь!$C$72</definedName>
    <definedName name="ЭРЦ">[43]план!$G$2437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дл">[13]!юдл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[42]кварталы!$D$1</definedName>
    <definedName name="я1">[42]кварталы!$H$1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.98">[42]База!$AC$1:$AC$65536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25725"/>
</workbook>
</file>

<file path=xl/calcChain.xml><?xml version="1.0" encoding="utf-8"?>
<calcChain xmlns="http://schemas.openxmlformats.org/spreadsheetml/2006/main">
  <c r="D14" i="5"/>
  <c r="D13"/>
  <c r="D12"/>
  <c r="D9"/>
  <c r="D15" s="1"/>
  <c r="L54" i="4" l="1"/>
  <c r="L53"/>
  <c r="L52"/>
  <c r="L51"/>
  <c r="J50"/>
  <c r="J46"/>
  <c r="J42"/>
  <c r="J41"/>
  <c r="J37"/>
  <c r="J33"/>
  <c r="J32"/>
  <c r="J31"/>
  <c r="J29"/>
  <c r="J28"/>
  <c r="J27"/>
  <c r="J24"/>
  <c r="J18"/>
  <c r="J17"/>
  <c r="J16"/>
  <c r="J15"/>
  <c r="J14"/>
  <c r="J12"/>
  <c r="J11"/>
  <c r="J13" s="1"/>
  <c r="J9"/>
  <c r="J8"/>
  <c r="J10" s="1"/>
  <c r="E67"/>
  <c r="F67" s="1"/>
  <c r="H66"/>
  <c r="I66" s="1"/>
  <c r="E66"/>
  <c r="F66" s="1"/>
  <c r="H65"/>
  <c r="I65" s="1"/>
  <c r="E65"/>
  <c r="F65" s="1"/>
  <c r="E64"/>
  <c r="F64" s="1"/>
  <c r="G63"/>
  <c r="G61" s="1"/>
  <c r="G62" s="1"/>
  <c r="D63"/>
  <c r="D60" s="1"/>
  <c r="D57" s="1"/>
  <c r="B62"/>
  <c r="I59"/>
  <c r="F59"/>
  <c r="E58"/>
  <c r="F58" s="1"/>
  <c r="E57"/>
  <c r="K50"/>
  <c r="H50"/>
  <c r="G50"/>
  <c r="E50"/>
  <c r="D50"/>
  <c r="K46"/>
  <c r="H46"/>
  <c r="G46"/>
  <c r="E46"/>
  <c r="D46"/>
  <c r="K42"/>
  <c r="H42"/>
  <c r="G42"/>
  <c r="E42"/>
  <c r="D42"/>
  <c r="H41"/>
  <c r="E41"/>
  <c r="F41" s="1"/>
  <c r="H37"/>
  <c r="I37" s="1"/>
  <c r="F37"/>
  <c r="E37"/>
  <c r="H35"/>
  <c r="G35"/>
  <c r="E35"/>
  <c r="F35" s="1"/>
  <c r="D35"/>
  <c r="D30" s="1"/>
  <c r="H33"/>
  <c r="I33" s="1"/>
  <c r="F33"/>
  <c r="E33"/>
  <c r="H32"/>
  <c r="I32" s="1"/>
  <c r="E32"/>
  <c r="F32" s="1"/>
  <c r="E31"/>
  <c r="F31" s="1"/>
  <c r="G30"/>
  <c r="H29"/>
  <c r="I29" s="1"/>
  <c r="E29"/>
  <c r="F29" s="1"/>
  <c r="H28"/>
  <c r="I28" s="1"/>
  <c r="E28"/>
  <c r="F28" s="1"/>
  <c r="H27"/>
  <c r="I27" s="1"/>
  <c r="E27"/>
  <c r="F27" s="1"/>
  <c r="G26"/>
  <c r="H25"/>
  <c r="I25" s="1"/>
  <c r="E25"/>
  <c r="F25" s="1"/>
  <c r="D25"/>
  <c r="J25" s="1"/>
  <c r="I24"/>
  <c r="H24"/>
  <c r="E24"/>
  <c r="F24" s="1"/>
  <c r="G23"/>
  <c r="D23"/>
  <c r="G21"/>
  <c r="G19"/>
  <c r="D19"/>
  <c r="H18"/>
  <c r="I18" s="1"/>
  <c r="E18"/>
  <c r="F18" s="1"/>
  <c r="H17"/>
  <c r="I17" s="1"/>
  <c r="E17"/>
  <c r="F17" s="1"/>
  <c r="G16"/>
  <c r="D16"/>
  <c r="H15"/>
  <c r="I15" s="1"/>
  <c r="E15"/>
  <c r="F15" s="1"/>
  <c r="I14"/>
  <c r="H14"/>
  <c r="E14"/>
  <c r="F14" s="1"/>
  <c r="D13"/>
  <c r="K12"/>
  <c r="L12" s="1"/>
  <c r="E12"/>
  <c r="F12" s="1"/>
  <c r="E11"/>
  <c r="E13" s="1"/>
  <c r="F13" s="1"/>
  <c r="D10"/>
  <c r="E9"/>
  <c r="K9" s="1"/>
  <c r="L9" s="1"/>
  <c r="E8"/>
  <c r="F8" s="1"/>
  <c r="D7"/>
  <c r="D6" s="1"/>
  <c r="G6"/>
  <c r="E60" l="1"/>
  <c r="F60" s="1"/>
  <c r="D26"/>
  <c r="J35"/>
  <c r="J19"/>
  <c r="J26"/>
  <c r="F11"/>
  <c r="K35"/>
  <c r="L35" s="1"/>
  <c r="K15"/>
  <c r="L15" s="1"/>
  <c r="E19"/>
  <c r="F19" s="1"/>
  <c r="K33"/>
  <c r="L33" s="1"/>
  <c r="H23"/>
  <c r="I23" s="1"/>
  <c r="K37"/>
  <c r="L37" s="1"/>
  <c r="K41"/>
  <c r="L41" s="1"/>
  <c r="H30"/>
  <c r="I30" s="1"/>
  <c r="G55"/>
  <c r="G69" s="1"/>
  <c r="F9"/>
  <c r="K11"/>
  <c r="K17"/>
  <c r="L17" s="1"/>
  <c r="K28"/>
  <c r="L28" s="1"/>
  <c r="I35"/>
  <c r="F57"/>
  <c r="J30"/>
  <c r="J23"/>
  <c r="J7"/>
  <c r="J6" s="1"/>
  <c r="D55"/>
  <c r="D69" s="1"/>
  <c r="K14"/>
  <c r="K24"/>
  <c r="L24" s="1"/>
  <c r="E26"/>
  <c r="F26" s="1"/>
  <c r="K29"/>
  <c r="L29" s="1"/>
  <c r="K32"/>
  <c r="L32" s="1"/>
  <c r="E10"/>
  <c r="F10" s="1"/>
  <c r="E16"/>
  <c r="F16" s="1"/>
  <c r="H19"/>
  <c r="I19" s="1"/>
  <c r="H26"/>
  <c r="I26" s="1"/>
  <c r="K31"/>
  <c r="E63"/>
  <c r="F63" s="1"/>
  <c r="K8"/>
  <c r="L8" s="1"/>
  <c r="H16"/>
  <c r="I16" s="1"/>
  <c r="K18"/>
  <c r="L18" s="1"/>
  <c r="E23"/>
  <c r="F23" s="1"/>
  <c r="K25"/>
  <c r="L25" s="1"/>
  <c r="K27"/>
  <c r="L27" s="1"/>
  <c r="E30"/>
  <c r="F30" s="1"/>
  <c r="E7"/>
  <c r="J55" l="1"/>
  <c r="K16"/>
  <c r="L16" s="1"/>
  <c r="L14"/>
  <c r="K13"/>
  <c r="L13" s="1"/>
  <c r="L11"/>
  <c r="K30"/>
  <c r="L30" s="1"/>
  <c r="L31"/>
  <c r="K19"/>
  <c r="L19" s="1"/>
  <c r="K10"/>
  <c r="L10" s="1"/>
  <c r="K7"/>
  <c r="K26"/>
  <c r="L26" s="1"/>
  <c r="K23"/>
  <c r="L23" s="1"/>
  <c r="F7"/>
  <c r="E6"/>
  <c r="F6" s="1"/>
  <c r="K6" l="1"/>
  <c r="L7"/>
  <c r="E55"/>
  <c r="F55" s="1"/>
  <c r="K55" l="1"/>
  <c r="L55" s="1"/>
  <c r="L6"/>
  <c r="E69"/>
  <c r="F69" l="1"/>
  <c r="H22"/>
  <c r="I22" l="1"/>
  <c r="H64" l="1"/>
  <c r="H67"/>
  <c r="I67" s="1"/>
  <c r="H60"/>
  <c r="I60" l="1"/>
  <c r="H21"/>
  <c r="I64"/>
  <c r="H63"/>
  <c r="I63" s="1"/>
  <c r="I21" l="1"/>
  <c r="H20"/>
  <c r="H61"/>
  <c r="H6" l="1"/>
  <c r="I20"/>
  <c r="I61"/>
  <c r="H62"/>
  <c r="I62" s="1"/>
  <c r="I6" l="1"/>
  <c r="H55"/>
  <c r="I55" l="1"/>
  <c r="H69"/>
  <c r="I69" s="1"/>
</calcChain>
</file>

<file path=xl/sharedStrings.xml><?xml version="1.0" encoding="utf-8"?>
<sst xmlns="http://schemas.openxmlformats.org/spreadsheetml/2006/main" count="220" uniqueCount="147">
  <si>
    <t>Сравнительный анализ  производственных программ  по тепловой энергии</t>
  </si>
  <si>
    <t>№ п/п</t>
  </si>
  <si>
    <t>Наименование</t>
  </si>
  <si>
    <t>Ед.изм.</t>
  </si>
  <si>
    <t>Итого</t>
  </si>
  <si>
    <t>тариф 2014</t>
  </si>
  <si>
    <t>факт 2014</t>
  </si>
  <si>
    <t>факт/тариф</t>
  </si>
  <si>
    <t>Расходы на энергетические ресурсы:</t>
  </si>
  <si>
    <t>тыс.руб.</t>
  </si>
  <si>
    <t>1.1.</t>
  </si>
  <si>
    <t>Топливо на технологические цели:</t>
  </si>
  <si>
    <t>1.1.1.</t>
  </si>
  <si>
    <t>газ по нерегул.цене</t>
  </si>
  <si>
    <t>млн..м3</t>
  </si>
  <si>
    <t>цена</t>
  </si>
  <si>
    <t>руб./тыс.м3</t>
  </si>
  <si>
    <t>1.1.2.</t>
  </si>
  <si>
    <t>Уголь</t>
  </si>
  <si>
    <t>количество</t>
  </si>
  <si>
    <t>тыс.тн</t>
  </si>
  <si>
    <t>руб./тн</t>
  </si>
  <si>
    <t>1.2.</t>
  </si>
  <si>
    <t>Затраты на эл/энергии</t>
  </si>
  <si>
    <t>1.2.1.</t>
  </si>
  <si>
    <t>расход эл/энергии</t>
  </si>
  <si>
    <t>тыс.кВтч</t>
  </si>
  <si>
    <t>1.2.2.</t>
  </si>
  <si>
    <t>руб./кВтч</t>
  </si>
  <si>
    <t>1.3.</t>
  </si>
  <si>
    <t>Вода на технологические нужды</t>
  </si>
  <si>
    <t>1.3.1.</t>
  </si>
  <si>
    <t>тыс.м3</t>
  </si>
  <si>
    <t>1.3.2.</t>
  </si>
  <si>
    <t>руб./м3</t>
  </si>
  <si>
    <t>1.4.</t>
  </si>
  <si>
    <t>Покупная энергия</t>
  </si>
  <si>
    <t>1.4.1.</t>
  </si>
  <si>
    <t>тыс.Гкал</t>
  </si>
  <si>
    <t>1.4.2.</t>
  </si>
  <si>
    <t>руб./Гкал</t>
  </si>
  <si>
    <t>2.</t>
  </si>
  <si>
    <t>Операционные расходы</t>
  </si>
  <si>
    <t>2.1.</t>
  </si>
  <si>
    <t>Оплата труда ППР</t>
  </si>
  <si>
    <t>2.1.1.</t>
  </si>
  <si>
    <t>численность рабочих</t>
  </si>
  <si>
    <t>чел.</t>
  </si>
  <si>
    <t>2.1.2.</t>
  </si>
  <si>
    <t>Средняя зар/плата</t>
  </si>
  <si>
    <t>руб.</t>
  </si>
  <si>
    <t>2.2.</t>
  </si>
  <si>
    <t>Расходы  на ремонт ОС</t>
  </si>
  <si>
    <t>2.3.</t>
  </si>
  <si>
    <t>Цеховые расходы</t>
  </si>
  <si>
    <t>2.4.</t>
  </si>
  <si>
    <t>Общехоз.расходы</t>
  </si>
  <si>
    <t>Неподконтрольные расходы</t>
  </si>
  <si>
    <t>3.1.</t>
  </si>
  <si>
    <t>арендная плата</t>
  </si>
  <si>
    <t>3.2.</t>
  </si>
  <si>
    <t>Отч.на соц.нужды, 30,2%</t>
  </si>
  <si>
    <t>3.3.</t>
  </si>
  <si>
    <t>Амортизация оборудования</t>
  </si>
  <si>
    <t>3.4.</t>
  </si>
  <si>
    <t>Страхование</t>
  </si>
  <si>
    <t>3.5.</t>
  </si>
  <si>
    <t>Налоги:</t>
  </si>
  <si>
    <t>3.5.1.</t>
  </si>
  <si>
    <t>на землю</t>
  </si>
  <si>
    <t>3.5.2.</t>
  </si>
  <si>
    <t>на имущество</t>
  </si>
  <si>
    <t>3.5.3.</t>
  </si>
  <si>
    <t>на прибыль</t>
  </si>
  <si>
    <t>3.5.4.</t>
  </si>
  <si>
    <t>прочие налоги</t>
  </si>
  <si>
    <t>3.6.</t>
  </si>
  <si>
    <t>Расходы на оплату услуг, оказываемых организациями, осуществляющими регулируемую деятельность</t>
  </si>
  <si>
    <t>3.7.</t>
  </si>
  <si>
    <t>Прочие неподконтрольные расходы</t>
  </si>
  <si>
    <t>4.</t>
  </si>
  <si>
    <t>Расходы, не учитываемые в целях налогообложения всего, в т.ч.:</t>
  </si>
  <si>
    <t>4.1.</t>
  </si>
  <si>
    <t>расходы на капитальные вложения (инвестиции)</t>
  </si>
  <si>
    <t>4.2.</t>
  </si>
  <si>
    <t>Денежные выплаты социального характера (по Кол.договору)</t>
  </si>
  <si>
    <t>4.3.</t>
  </si>
  <si>
    <t>Другие расходы</t>
  </si>
  <si>
    <t>5.</t>
  </si>
  <si>
    <t>Недополученный доход</t>
  </si>
  <si>
    <t>5.1.</t>
  </si>
  <si>
    <t>экономически обоснованные расходы0 понесённые за отчётные периоды</t>
  </si>
  <si>
    <t>5.2.</t>
  </si>
  <si>
    <t>выпадающие доходы за отчётные периоды регулирования, связанные с изменением объёмов реализации</t>
  </si>
  <si>
    <t>5.3.</t>
  </si>
  <si>
    <t>прочий недополученный доход</t>
  </si>
  <si>
    <t>6.</t>
  </si>
  <si>
    <t>Избыток средств</t>
  </si>
  <si>
    <t>6.1.</t>
  </si>
  <si>
    <t>Корректировка с целью учёта отклонения фактических значений параметров расчёта тарифов от значений, учтённых при установлении тарифов</t>
  </si>
  <si>
    <t>6.2.</t>
  </si>
  <si>
    <t>Корректировка с учётом надёжности и качества реализуемых товаров (оказываемых услуг), подлежащая учёту в НВВ</t>
  </si>
  <si>
    <t>6.3.</t>
  </si>
  <si>
    <t>Корректировка НВВ  в связи с изменением (неисполнением) инвестиционной программы</t>
  </si>
  <si>
    <t>6.4.</t>
  </si>
  <si>
    <t>Прочий избыток средств</t>
  </si>
  <si>
    <t>7.</t>
  </si>
  <si>
    <t>Всего необходимая выручка</t>
  </si>
  <si>
    <t>Баланс тепловой энергии</t>
  </si>
  <si>
    <t>Выработка т/энергии</t>
  </si>
  <si>
    <t xml:space="preserve">с.н.котельных </t>
  </si>
  <si>
    <t>покупка т/эн</t>
  </si>
  <si>
    <t>Отпуск в сеть</t>
  </si>
  <si>
    <t>Потери</t>
  </si>
  <si>
    <t>%</t>
  </si>
  <si>
    <t>ПО т/энергии</t>
  </si>
  <si>
    <t>Собственное потребление</t>
  </si>
  <si>
    <t>Жилищным организациям и населению</t>
  </si>
  <si>
    <t>бюджетным организациям</t>
  </si>
  <si>
    <t>Прочим потребителям</t>
  </si>
  <si>
    <t>среднегодовой тариф</t>
  </si>
  <si>
    <t>Главный  экономист</t>
  </si>
  <si>
    <t>Нохрина М.А.</t>
  </si>
  <si>
    <t xml:space="preserve">отпуск тепловой энергии с коллекторов котельных </t>
  </si>
  <si>
    <t>отпуск тепловой энергии из тепловой сети</t>
  </si>
  <si>
    <t>Информация об основных показателях финансово-хозяйственной деятельности МУП "Жилкомсервис", включая структуру производственных затрат  за 2014 год   по  ГВС.</t>
  </si>
  <si>
    <t>Наименование показателя</t>
  </si>
  <si>
    <t>Ед.измерения</t>
  </si>
  <si>
    <t>Значение показателя</t>
  </si>
  <si>
    <t>1.</t>
  </si>
  <si>
    <t>Выручка от регулируемого вида деятельности: горячее водоснабжение в закрытой системе горячего водоснабжения</t>
  </si>
  <si>
    <t>Фактический объём подачи горячей  воды потребителям</t>
  </si>
  <si>
    <t>Фактический  объём тепловой энергии</t>
  </si>
  <si>
    <t>Затраты, всего</t>
  </si>
  <si>
    <t xml:space="preserve"> на теплоноситель</t>
  </si>
  <si>
    <t xml:space="preserve"> на тепловую энергию</t>
  </si>
  <si>
    <t>Результат от регулируемого вида деятельности: горячее водоснабжение в закрытой системе горячего водоснабжения</t>
  </si>
  <si>
    <t>График реализации мероприятий производственной программы</t>
  </si>
  <si>
    <t>с 01.01.2014 года по 31.12.2014 г.</t>
  </si>
  <si>
    <t>Целевые показатели деятельности организации, осуществляющей горячее водоснабжение</t>
  </si>
  <si>
    <t>показатели качества горячей воды соответствует санитарным нормам и правилам</t>
  </si>
  <si>
    <t>Директор МУП "Жилкомсервис"</t>
  </si>
  <si>
    <t>Трофимчук А.В.</t>
  </si>
  <si>
    <t>(подпись)</t>
  </si>
  <si>
    <t>Главный экономист</t>
  </si>
  <si>
    <t>место для печпти</t>
  </si>
  <si>
    <t>Информация об основных показателях финансово-хозяйственной деятельности МУП "Жилкомсервис", включая структуру производственных затрат  за 2014 год   по  ТЕПЛОВОЙ ЭНЕРГИИ.</t>
  </si>
</sst>
</file>

<file path=xl/styles.xml><?xml version="1.0" encoding="utf-8"?>
<styleSheet xmlns="http://schemas.openxmlformats.org/spreadsheetml/2006/main">
  <numFmts count="42">
    <numFmt numFmtId="7" formatCode="#,##0.00&quot;р.&quot;;\-#,##0.00&quot;р.&quot;"/>
    <numFmt numFmtId="164" formatCode="#,##0.000"/>
    <numFmt numFmtId="165" formatCode="#,##0.00000"/>
    <numFmt numFmtId="166" formatCode="#,##0.000000"/>
    <numFmt numFmtId="167" formatCode="#,##0.0000"/>
    <numFmt numFmtId="168" formatCode="#.##0\.00"/>
    <numFmt numFmtId="169" formatCode="#\.00"/>
    <numFmt numFmtId="170" formatCode="\$#\.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_);_(* \(#,##0\);_(* &quot;-&quot;??_);_(@_)"/>
    <numFmt numFmtId="174" formatCode="#,##0;[Red]#,##0"/>
    <numFmt numFmtId="175" formatCode="&quot;\&quot;#,##0;[Red]\-&quot;\&quot;#,##0"/>
    <numFmt numFmtId="176" formatCode="\£#,##0_);\(\£#,##0\)"/>
    <numFmt numFmtId="177" formatCode="_-* #,##0\ _F_B_-;\-* #,##0\ _F_B_-;_-* &quot;-&quot;\ _F_B_-;_-@_-"/>
    <numFmt numFmtId="178" formatCode="_-* #,##0.00_-;\-* #,##0.00_-;_-* &quot;-&quot;??_-;_-@_-"/>
    <numFmt numFmtId="179" formatCode="_-* #,##0\ &quot;FB&quot;_-;\-* #,##0\ &quot;FB&quot;_-;_-* &quot;-&quot;\ &quot;FB&quot;_-;_-@_-"/>
    <numFmt numFmtId="180" formatCode="_(* #,##0.00_);[Red]_(* \(#,##0.00\);_(* &quot;-&quot;??_);_(@_)"/>
    <numFmt numFmtId="181" formatCode="_-* #,##0.00\ &quot;FB&quot;_-;\-* #,##0.00\ &quot;FB&quot;_-;_-* &quot;-&quot;??\ &quot;FB&quot;_-;_-@_-"/>
    <numFmt numFmtId="182" formatCode="&quot;$&quot;#,##0\ ;\(&quot;$&quot;#,##0\)"/>
    <numFmt numFmtId="183" formatCode="0.0\x"/>
    <numFmt numFmtId="184" formatCode="_-* #,##0.00[$€-1]_-;\-* #,##0.00[$€-1]_-;_-* &quot;-&quot;??[$€-1]_-"/>
    <numFmt numFmtId="185" formatCode="_-* #,##0.00\ _F_B_-;\-* #,##0.00\ _F_B_-;_-* &quot;-&quot;??\ _F_B_-;_-@_-"/>
    <numFmt numFmtId="186" formatCode="_(* #,##0.00_);_(* \(#,##0.00\);_(* &quot;-&quot;??_);_(@_)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0.0000"/>
    <numFmt numFmtId="198" formatCode="0.0%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General_)"/>
    <numFmt numFmtId="203" formatCode="#,##0\т"/>
    <numFmt numFmtId="204" formatCode="%#\.00"/>
  </numFmts>
  <fonts count="10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Book Antiqua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8"/>
      <name val="Palatino"/>
      <charset val="177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</font>
    <font>
      <b/>
      <sz val="10"/>
      <color indexed="12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MS Sans Serif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Arial Cyr"/>
    </font>
    <font>
      <sz val="8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76">
    <xf numFmtId="0" fontId="0" fillId="0" borderId="0"/>
    <xf numFmtId="0" fontId="1" fillId="0" borderId="0"/>
    <xf numFmtId="0" fontId="9" fillId="0" borderId="0"/>
    <xf numFmtId="0" fontId="16" fillId="0" borderId="0" applyFont="0" applyFill="0" applyBorder="0" applyAlignment="0"/>
    <xf numFmtId="168" fontId="17" fillId="0" borderId="0">
      <protection locked="0"/>
    </xf>
    <xf numFmtId="169" fontId="17" fillId="0" borderId="0">
      <protection locked="0"/>
    </xf>
    <xf numFmtId="17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7">
      <protection locked="0"/>
    </xf>
    <xf numFmtId="0" fontId="19" fillId="4" borderId="3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3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18" applyNumberFormat="0" applyFill="0" applyBorder="0" applyAlignment="0">
      <alignment horizontal="left"/>
    </xf>
    <xf numFmtId="0" fontId="25" fillId="7" borderId="19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6" applyNumberFormat="0" applyFill="0" applyBorder="0" applyAlignment="0"/>
    <xf numFmtId="0" fontId="27" fillId="0" borderId="18" applyNumberFormat="0" applyFill="0" applyBorder="0" applyAlignment="0"/>
    <xf numFmtId="0" fontId="26" fillId="0" borderId="0" applyNumberFormat="0" applyFill="0" applyBorder="0" applyAlignment="0"/>
    <xf numFmtId="0" fontId="28" fillId="0" borderId="0">
      <alignment horizontal="right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9" borderId="0"/>
    <xf numFmtId="0" fontId="33" fillId="9" borderId="0"/>
    <xf numFmtId="0" fontId="34" fillId="0" borderId="0" applyNumberFormat="0" applyFill="0" applyBorder="0" applyAlignment="0" applyProtection="0"/>
    <xf numFmtId="38" fontId="35" fillId="0" borderId="0" applyNumberFormat="0" applyFill="0" applyBorder="0" applyAlignment="0" applyProtection="0">
      <alignment horizontal="right"/>
      <protection locked="0"/>
    </xf>
    <xf numFmtId="0" fontId="36" fillId="0" borderId="0" applyNumberFormat="0" applyFill="0" applyBorder="0" applyAlignment="0" applyProtection="0"/>
    <xf numFmtId="176" fontId="37" fillId="0" borderId="0" applyFont="0" applyFill="0" applyBorder="0" applyAlignment="0" applyProtection="0"/>
    <xf numFmtId="0" fontId="38" fillId="0" borderId="0"/>
    <xf numFmtId="0" fontId="39" fillId="0" borderId="0" applyFill="0" applyBorder="0" applyAlignment="0"/>
    <xf numFmtId="0" fontId="1" fillId="10" borderId="0" applyNumberFormat="0" applyFont="0" applyBorder="0" applyAlignment="0"/>
    <xf numFmtId="0" fontId="40" fillId="0" borderId="16" applyNumberFormat="0" applyFont="0" applyFill="0" applyProtection="0">
      <alignment horizontal="centerContinuous" vertical="center"/>
    </xf>
    <xf numFmtId="0" fontId="2" fillId="11" borderId="0" applyNumberFormat="0" applyFont="0" applyBorder="0" applyAlignment="0" applyProtection="0"/>
    <xf numFmtId="0" fontId="40" fillId="0" borderId="0" applyNumberFormat="0" applyFill="0" applyBorder="0" applyProtection="0">
      <alignment horizontal="center" vertical="center"/>
    </xf>
    <xf numFmtId="177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178" fontId="1" fillId="0" borderId="0" applyFont="0" applyFill="0" applyBorder="0" applyAlignment="0" applyProtection="0"/>
    <xf numFmtId="3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>
      <alignment horizontal="right"/>
    </xf>
    <xf numFmtId="181" fontId="1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32" fillId="12" borderId="0"/>
    <xf numFmtId="0" fontId="33" fillId="13" borderId="0"/>
    <xf numFmtId="14" fontId="44" fillId="0" borderId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42" fillId="0" borderId="20" applyNumberFormat="0" applyFont="0" applyFill="0" applyAlignment="0" applyProtection="0"/>
    <xf numFmtId="0" fontId="45" fillId="0" borderId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4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" fontId="43" fillId="0" borderId="0" applyFont="0" applyFill="0" applyBorder="0" applyAlignment="0" applyProtection="0"/>
    <xf numFmtId="15" fontId="1" fillId="0" borderId="0">
      <alignment vertical="center"/>
    </xf>
    <xf numFmtId="0" fontId="47" fillId="0" borderId="0" applyFill="0" applyBorder="0" applyProtection="0">
      <alignment horizontal="left"/>
    </xf>
    <xf numFmtId="186" fontId="48" fillId="0" borderId="0" applyNumberFormat="0" applyFill="0" applyBorder="0" applyAlignment="0" applyProtection="0">
      <alignment horizontal="center"/>
    </xf>
    <xf numFmtId="0" fontId="42" fillId="0" borderId="0" applyFont="0" applyFill="0" applyBorder="0" applyAlignment="0" applyProtection="0">
      <alignment horizontal="right"/>
    </xf>
    <xf numFmtId="0" fontId="49" fillId="0" borderId="0" applyProtection="0">
      <alignment horizontal="right"/>
    </xf>
    <xf numFmtId="0" fontId="50" fillId="0" borderId="21" applyNumberFormat="0" applyAlignment="0" applyProtection="0">
      <alignment horizontal="left" vertical="center"/>
    </xf>
    <xf numFmtId="0" fontId="50" fillId="0" borderId="3">
      <alignment horizontal="left" vertical="center"/>
    </xf>
    <xf numFmtId="0" fontId="51" fillId="0" borderId="0">
      <alignment horizontal="center"/>
    </xf>
    <xf numFmtId="38" fontId="52" fillId="0" borderId="0"/>
    <xf numFmtId="38" fontId="53" fillId="0" borderId="0">
      <alignment horizontal="left"/>
    </xf>
    <xf numFmtId="0" fontId="54" fillId="0" borderId="0" applyProtection="0">
      <alignment horizontal="left"/>
    </xf>
    <xf numFmtId="0" fontId="55" fillId="0" borderId="0">
      <alignment horizontal="center"/>
    </xf>
    <xf numFmtId="0" fontId="56" fillId="0" borderId="22" applyNumberFormat="0" applyFill="0" applyBorder="0" applyAlignment="0" applyProtection="0">
      <alignment horizontal="left"/>
    </xf>
    <xf numFmtId="187" fontId="57" fillId="14" borderId="0" applyNumberFormat="0" applyBorder="0" applyAlignment="0" applyProtection="0">
      <protection locked="0"/>
    </xf>
    <xf numFmtId="0" fontId="58" fillId="0" borderId="0"/>
    <xf numFmtId="0" fontId="1" fillId="0" borderId="0"/>
    <xf numFmtId="0" fontId="1" fillId="15" borderId="0" applyNumberFormat="0" applyFont="0" applyBorder="0" applyAlignment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alignment vertical="center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83" fontId="61" fillId="0" borderId="0" applyFont="0" applyFill="0" applyBorder="0" applyAlignment="0" applyProtection="0"/>
    <xf numFmtId="37" fontId="62" fillId="0" borderId="0"/>
    <xf numFmtId="197" fontId="16" fillId="0" borderId="0"/>
    <xf numFmtId="37" fontId="63" fillId="14" borderId="3" applyBorder="0">
      <alignment horizontal="left" vertical="center" indent="2"/>
    </xf>
    <xf numFmtId="0" fontId="6" fillId="0" borderId="0"/>
    <xf numFmtId="0" fontId="64" fillId="0" borderId="0"/>
    <xf numFmtId="0" fontId="9" fillId="0" borderId="0"/>
    <xf numFmtId="0" fontId="65" fillId="0" borderId="0"/>
    <xf numFmtId="0" fontId="66" fillId="0" borderId="0"/>
    <xf numFmtId="40" fontId="67" fillId="16" borderId="0">
      <alignment horizontal="right"/>
    </xf>
    <xf numFmtId="0" fontId="68" fillId="15" borderId="0">
      <alignment horizontal="center"/>
    </xf>
    <xf numFmtId="0" fontId="69" fillId="17" borderId="0"/>
    <xf numFmtId="0" fontId="70" fillId="16" borderId="0" applyBorder="0">
      <alignment horizontal="centerContinuous"/>
    </xf>
    <xf numFmtId="0" fontId="71" fillId="17" borderId="0" applyBorder="0">
      <alignment horizontal="centerContinuous"/>
    </xf>
    <xf numFmtId="0" fontId="50" fillId="0" borderId="0" applyNumberFormat="0" applyFill="0" applyBorder="0" applyAlignment="0" applyProtection="0"/>
    <xf numFmtId="0" fontId="72" fillId="0" borderId="0"/>
    <xf numFmtId="1" fontId="73" fillId="0" borderId="0" applyProtection="0">
      <alignment horizontal="right" vertical="center"/>
    </xf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>
      <alignment horizontal="left"/>
      <protection locked="0"/>
    </xf>
    <xf numFmtId="0" fontId="75" fillId="0" borderId="23">
      <alignment vertical="center"/>
    </xf>
    <xf numFmtId="0" fontId="44" fillId="0" borderId="24"/>
    <xf numFmtId="0" fontId="37" fillId="0" borderId="0" applyFill="0" applyBorder="0" applyAlignment="0" applyProtection="0"/>
    <xf numFmtId="0" fontId="28" fillId="0" borderId="0" applyNumberFormat="0" applyFill="0" applyBorder="0" applyAlignment="0" applyProtection="0">
      <alignment horizontal="center"/>
    </xf>
    <xf numFmtId="0" fontId="76" fillId="0" borderId="0"/>
    <xf numFmtId="0" fontId="77" fillId="0" borderId="0"/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18" borderId="0" applyBorder="0" applyProtection="0">
      <alignment horizontal="centerContinuous" vertical="center"/>
    </xf>
    <xf numFmtId="0" fontId="79" fillId="19" borderId="16" applyBorder="0" applyProtection="0">
      <alignment horizontal="centerContinuous" vertical="center"/>
    </xf>
    <xf numFmtId="0" fontId="80" fillId="0" borderId="0"/>
    <xf numFmtId="0" fontId="66" fillId="0" borderId="0"/>
    <xf numFmtId="0" fontId="81" fillId="0" borderId="0" applyFill="0" applyBorder="0" applyProtection="0">
      <alignment horizontal="left"/>
    </xf>
    <xf numFmtId="0" fontId="47" fillId="0" borderId="25" applyFill="0" applyBorder="0" applyProtection="0">
      <alignment horizontal="left" vertical="top"/>
    </xf>
    <xf numFmtId="0" fontId="82" fillId="0" borderId="0">
      <alignment horizontal="centerContinuous"/>
    </xf>
    <xf numFmtId="0" fontId="83" fillId="0" borderId="0"/>
    <xf numFmtId="0" fontId="84" fillId="0" borderId="0"/>
    <xf numFmtId="0" fontId="8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6" fillId="0" borderId="0"/>
    <xf numFmtId="0" fontId="43" fillId="0" borderId="26" applyNumberFormat="0" applyFont="0" applyFill="0" applyAlignment="0" applyProtection="0"/>
    <xf numFmtId="0" fontId="87" fillId="0" borderId="0">
      <alignment horizontal="fill"/>
    </xf>
    <xf numFmtId="0" fontId="4" fillId="0" borderId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" fillId="0" borderId="0"/>
    <xf numFmtId="0" fontId="88" fillId="0" borderId="16" applyBorder="0" applyProtection="0">
      <alignment horizontal="right"/>
    </xf>
    <xf numFmtId="201" fontId="37" fillId="0" borderId="0" applyFont="0" applyFill="0" applyBorder="0" applyAlignment="0" applyProtection="0"/>
    <xf numFmtId="202" fontId="89" fillId="0" borderId="27">
      <protection locked="0"/>
    </xf>
    <xf numFmtId="3" fontId="90" fillId="0" borderId="0">
      <alignment horizontal="center" vertical="center" textRotation="90" wrapText="1"/>
    </xf>
    <xf numFmtId="0" fontId="91" fillId="0" borderId="0" applyNumberFormat="0" applyFill="0" applyBorder="0" applyAlignment="0" applyProtection="0">
      <alignment vertical="top"/>
      <protection locked="0"/>
    </xf>
    <xf numFmtId="14" fontId="92" fillId="0" borderId="0"/>
    <xf numFmtId="202" fontId="93" fillId="20" borderId="27"/>
    <xf numFmtId="7" fontId="94" fillId="0" borderId="0"/>
    <xf numFmtId="0" fontId="95" fillId="14" borderId="0" applyFill="0"/>
    <xf numFmtId="0" fontId="96" fillId="0" borderId="0" applyNumberFormat="0" applyFont="0" applyFill="0" applyBorder="0" applyAlignment="0" applyProtection="0">
      <alignment vertical="top"/>
    </xf>
    <xf numFmtId="0" fontId="96" fillId="0" borderId="0" applyNumberFormat="0" applyFont="0" applyFill="0" applyBorder="0" applyAlignment="0" applyProtection="0">
      <alignment vertical="top"/>
    </xf>
    <xf numFmtId="0" fontId="96" fillId="0" borderId="0" applyNumberFormat="0" applyFont="0" applyFill="0" applyBorder="0" applyAlignment="0" applyProtection="0">
      <alignment vertical="top"/>
    </xf>
    <xf numFmtId="0" fontId="9" fillId="0" borderId="0"/>
    <xf numFmtId="49" fontId="97" fillId="0" borderId="0"/>
    <xf numFmtId="49" fontId="98" fillId="0" borderId="0">
      <alignment vertical="top"/>
    </xf>
    <xf numFmtId="203" fontId="99" fillId="0" borderId="0"/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204" fontId="17" fillId="0" borderId="0">
      <protection locked="0"/>
    </xf>
    <xf numFmtId="49" fontId="101" fillId="0" borderId="5" applyNumberFormat="0" applyFill="0" applyAlignment="0" applyProtection="0"/>
  </cellStyleXfs>
  <cellXfs count="14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10" fontId="5" fillId="2" borderId="5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center" vertical="center"/>
    </xf>
    <xf numFmtId="10" fontId="2" fillId="0" borderId="5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left" vertical="center" wrapText="1"/>
    </xf>
    <xf numFmtId="0" fontId="2" fillId="3" borderId="5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/>
    </xf>
    <xf numFmtId="167" fontId="2" fillId="0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1" fillId="0" borderId="0" xfId="1"/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4" fontId="5" fillId="2" borderId="5" xfId="1" applyNumberFormat="1" applyFont="1" applyFill="1" applyBorder="1" applyAlignment="1">
      <alignment horizontal="center" vertical="center"/>
    </xf>
    <xf numFmtId="0" fontId="2" fillId="3" borderId="5" xfId="1" applyFont="1" applyFill="1" applyBorder="1"/>
    <xf numFmtId="0" fontId="1" fillId="3" borderId="0" xfId="1" applyFill="1"/>
    <xf numFmtId="16" fontId="2" fillId="3" borderId="5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top" wrapText="1"/>
    </xf>
    <xf numFmtId="10" fontId="2" fillId="2" borderId="5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0" fontId="2" fillId="0" borderId="6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5" fillId="0" borderId="13" xfId="1" applyFont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vertical="center" wrapText="1"/>
    </xf>
    <xf numFmtId="10" fontId="2" fillId="0" borderId="15" xfId="1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2" fillId="0" borderId="16" xfId="1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/>
    </xf>
    <xf numFmtId="10" fontId="10" fillId="2" borderId="5" xfId="1" applyNumberFormat="1" applyFont="1" applyFill="1" applyBorder="1" applyAlignment="1">
      <alignment horizontal="center" vertical="center" wrapText="1"/>
    </xf>
    <xf numFmtId="10" fontId="10" fillId="2" borderId="6" xfId="1" applyNumberFormat="1" applyFont="1" applyFill="1" applyBorder="1" applyAlignment="1">
      <alignment horizontal="center" vertical="center" wrapText="1"/>
    </xf>
    <xf numFmtId="10" fontId="10" fillId="2" borderId="7" xfId="1" applyNumberFormat="1" applyFont="1" applyFill="1" applyBorder="1" applyAlignment="1">
      <alignment horizontal="center" vertical="center" wrapText="1"/>
    </xf>
    <xf numFmtId="0" fontId="2" fillId="0" borderId="6" xfId="1" applyFont="1" applyBorder="1"/>
    <xf numFmtId="4" fontId="2" fillId="0" borderId="6" xfId="1" applyNumberFormat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/>
    </xf>
    <xf numFmtId="0" fontId="1" fillId="0" borderId="0" xfId="1" applyFill="1"/>
    <xf numFmtId="14" fontId="2" fillId="0" borderId="5" xfId="1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/>
    </xf>
    <xf numFmtId="10" fontId="5" fillId="2" borderId="7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10" fontId="2" fillId="2" borderId="7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0" borderId="0" xfId="1" applyAlignment="1"/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5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16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5" fillId="0" borderId="0" xfId="1" applyFont="1"/>
    <xf numFmtId="0" fontId="15" fillId="0" borderId="16" xfId="1" applyFont="1" applyBorder="1"/>
    <xf numFmtId="0" fontId="6" fillId="0" borderId="0" xfId="1" applyFont="1" applyAlignment="1">
      <alignment horizontal="center" vertical="top"/>
    </xf>
    <xf numFmtId="0" fontId="6" fillId="0" borderId="0" xfId="1" applyFont="1"/>
    <xf numFmtId="0" fontId="13" fillId="0" borderId="16" xfId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76">
    <cellStyle name=";;;" xfId="3"/>
    <cellStyle name="”ќђќ‘ћ‚›‰" xfId="4"/>
    <cellStyle name="”љ‘ђћ‚ђќќ›‰" xfId="5"/>
    <cellStyle name="„…ќ…†ќ›‰" xfId="6"/>
    <cellStyle name="„ђ’ђ" xfId="7"/>
    <cellStyle name="‡ђѓћ‹ћ‚ћљ1" xfId="8"/>
    <cellStyle name="‡ђѓћ‹ћ‚ћљ2" xfId="9"/>
    <cellStyle name="’ћѓћ‚›‰" xfId="10"/>
    <cellStyle name="1Outputbox1" xfId="11"/>
    <cellStyle name="1Outputbox2" xfId="12"/>
    <cellStyle name="1Outputheader" xfId="13"/>
    <cellStyle name="1Outputheader2" xfId="14"/>
    <cellStyle name="1Outputsubtitle" xfId="15"/>
    <cellStyle name="1Outputtitle" xfId="16"/>
    <cellStyle name="1Profileheader" xfId="17"/>
    <cellStyle name="1Profilelowerbox" xfId="18"/>
    <cellStyle name="1Profilesubheader" xfId="19"/>
    <cellStyle name="1Profiletitle" xfId="20"/>
    <cellStyle name="1Profiletopbox" xfId="21"/>
    <cellStyle name="8pt" xfId="22"/>
    <cellStyle name="Aaia?iue [0]_vaqduGfTSN7qyUJNWHRlcWo3H" xfId="23"/>
    <cellStyle name="Aaia?iue_vaqduGfTSN7qyUJNWHRlcWo3H" xfId="24"/>
    <cellStyle name="Äåíåæíûé [0]_vaqduGfTSN7qyUJNWHRlcWo3H" xfId="25"/>
    <cellStyle name="Äåíåæíûé_vaqduGfTSN7qyUJNWHRlcWo3H" xfId="26"/>
    <cellStyle name="acct" xfId="27"/>
    <cellStyle name="AeE­ [0]_?A°??µAoC?" xfId="28"/>
    <cellStyle name="AeE­_?A°??µAoC?" xfId="29"/>
    <cellStyle name="Aeia?nnueea" xfId="30"/>
    <cellStyle name="AFE" xfId="31"/>
    <cellStyle name="Arial 10" xfId="32"/>
    <cellStyle name="Arial 12" xfId="33"/>
    <cellStyle name="Balance" xfId="34"/>
    <cellStyle name="BalanceBold" xfId="35"/>
    <cellStyle name="BLACK" xfId="36"/>
    <cellStyle name="Blue" xfId="37"/>
    <cellStyle name="Body" xfId="38"/>
    <cellStyle name="British Pound" xfId="39"/>
    <cellStyle name="C?AO_?A°??µAoC?" xfId="40"/>
    <cellStyle name="Calc Currency (0)" xfId="41"/>
    <cellStyle name="Case" xfId="42"/>
    <cellStyle name="Center Across" xfId="43"/>
    <cellStyle name="Check" xfId="44"/>
    <cellStyle name="Column Heading" xfId="45"/>
    <cellStyle name="Comma [0]_Bdgt99D09_04Dep" xfId="46"/>
    <cellStyle name="Comma [1]" xfId="47"/>
    <cellStyle name="Comma 0" xfId="48"/>
    <cellStyle name="Comma 0*" xfId="49"/>
    <cellStyle name="Comma 2" xfId="50"/>
    <cellStyle name="Comma_AR 19.11. for sales" xfId="51"/>
    <cellStyle name="Comma0" xfId="52"/>
    <cellStyle name="Currency [0]_Bdgt99D09_04Dep" xfId="53"/>
    <cellStyle name="Currency [1]" xfId="54"/>
    <cellStyle name="Currency 0" xfId="55"/>
    <cellStyle name="Currency 2" xfId="56"/>
    <cellStyle name="Currency_Bdgt99D09_04Dep" xfId="57"/>
    <cellStyle name="Currency0" xfId="58"/>
    <cellStyle name="Data" xfId="59"/>
    <cellStyle name="DataBold" xfId="60"/>
    <cellStyle name="Date" xfId="61"/>
    <cellStyle name="Date Aligned" xfId="62"/>
    <cellStyle name="Date_LRP Model (13.05.02)" xfId="63"/>
    <cellStyle name="Dec_0" xfId="64"/>
    <cellStyle name="Dollars" xfId="65"/>
    <cellStyle name="Dotted Line" xfId="66"/>
    <cellStyle name="Double Accounting" xfId="67"/>
    <cellStyle name="Euro" xfId="68"/>
    <cellStyle name="Ezres [0]_Document" xfId="69"/>
    <cellStyle name="Ezres_Document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xed" xfId="78"/>
    <cellStyle name="footer" xfId="79"/>
    <cellStyle name="Footnote" xfId="80"/>
    <cellStyle name="Green" xfId="81"/>
    <cellStyle name="Hard Percent" xfId="82"/>
    <cellStyle name="Header" xfId="83"/>
    <cellStyle name="Header1" xfId="84"/>
    <cellStyle name="Header2" xfId="85"/>
    <cellStyle name="heading" xfId="86"/>
    <cellStyle name="Heading 1" xfId="87"/>
    <cellStyle name="Heading 2" xfId="88"/>
    <cellStyle name="Heading 3" xfId="89"/>
    <cellStyle name="heading_a2" xfId="90"/>
    <cellStyle name="HeadingS" xfId="91"/>
    <cellStyle name="Hide" xfId="92"/>
    <cellStyle name="Iau?iue_o10-n" xfId="93"/>
    <cellStyle name="Îáû÷íûé_vaqduGfTSN7qyUJNWHRlcWo3H" xfId="94"/>
    <cellStyle name="Input" xfId="95"/>
    <cellStyle name="Ioe?uaaaoayny aeia?nnueea" xfId="96"/>
    <cellStyle name="ISO" xfId="97"/>
    <cellStyle name="Komma [0]_Arcen" xfId="98"/>
    <cellStyle name="Komma_Arcen" xfId="99"/>
    <cellStyle name="Milliers [0]_BUDGET" xfId="100"/>
    <cellStyle name="Milliers_BUDGET" xfId="101"/>
    <cellStyle name="Monétaire [0]_BUDGET" xfId="102"/>
    <cellStyle name="Monétaire_BUDGET" xfId="103"/>
    <cellStyle name="Multiple" xfId="104"/>
    <cellStyle name="Multiple [0]" xfId="105"/>
    <cellStyle name="Multiple [1]" xfId="106"/>
    <cellStyle name="Multiple_1 Dec" xfId="107"/>
    <cellStyle name="no dec" xfId="108"/>
    <cellStyle name="Normal - Style1" xfId="109"/>
    <cellStyle name="Normal 2" xfId="110"/>
    <cellStyle name="Normal_#10-Headcount" xfId="111"/>
    <cellStyle name="Normál_1." xfId="112"/>
    <cellStyle name="Normal_2001зm" xfId="113"/>
    <cellStyle name="Normál_VERZIOK" xfId="114"/>
    <cellStyle name="NormalGB" xfId="115"/>
    <cellStyle name="Output Amounts" xfId="116"/>
    <cellStyle name="Output Column Headings" xfId="117"/>
    <cellStyle name="Output Line Items" xfId="118"/>
    <cellStyle name="Output Report Heading" xfId="119"/>
    <cellStyle name="Output Report Title" xfId="120"/>
    <cellStyle name="Outputtitle" xfId="121"/>
    <cellStyle name="Paaotsikko" xfId="122"/>
    <cellStyle name="Page Number" xfId="123"/>
    <cellStyle name="Pénznem [0]_Document" xfId="124"/>
    <cellStyle name="Pénznem_Document" xfId="125"/>
    <cellStyle name="Percent [0]" xfId="126"/>
    <cellStyle name="Percent [1]" xfId="127"/>
    <cellStyle name="Pддotsikko" xfId="128"/>
    <cellStyle name="Red" xfId="129"/>
    <cellStyle name="Salomon Logo" xfId="130"/>
    <cellStyle name="ScotchRule" xfId="131"/>
    <cellStyle name="Single Accounting" xfId="132"/>
    <cellStyle name="small" xfId="133"/>
    <cellStyle name="Standard_tabelle" xfId="134"/>
    <cellStyle name="Subtitle" xfId="135"/>
    <cellStyle name="Table Head" xfId="136"/>
    <cellStyle name="Table Head Aligned" xfId="137"/>
    <cellStyle name="Table Head Blue" xfId="138"/>
    <cellStyle name="Table Head Green" xfId="139"/>
    <cellStyle name="Table Head_Val_Sum_Graph" xfId="140"/>
    <cellStyle name="Table Text" xfId="141"/>
    <cellStyle name="Table Title" xfId="142"/>
    <cellStyle name="Table Units" xfId="143"/>
    <cellStyle name="Table_Header" xfId="144"/>
    <cellStyle name="Text 1" xfId="145"/>
    <cellStyle name="Text Head 1" xfId="146"/>
    <cellStyle name="Times 10" xfId="147"/>
    <cellStyle name="Times 12" xfId="148"/>
    <cellStyle name="Title" xfId="149"/>
    <cellStyle name="Total" xfId="150"/>
    <cellStyle name="Underline_Single" xfId="151"/>
    <cellStyle name="Valiotsikko" xfId="152"/>
    <cellStyle name="Valuta [0]_Arcen" xfId="153"/>
    <cellStyle name="Valuta_Arcen" xfId="154"/>
    <cellStyle name="Vдliotsikko" xfId="155"/>
    <cellStyle name="year" xfId="156"/>
    <cellStyle name="Yen" xfId="157"/>
    <cellStyle name="Беззащитный" xfId="158"/>
    <cellStyle name="Верт. заголовок" xfId="159"/>
    <cellStyle name="Гиперссылка_Анкета вода" xfId="160"/>
    <cellStyle name="Дата" xfId="161"/>
    <cellStyle name="Защитный" xfId="162"/>
    <cellStyle name="Невидимый" xfId="163"/>
    <cellStyle name="недельный" xfId="164"/>
    <cellStyle name="Обычный" xfId="0" builtinId="0"/>
    <cellStyle name="Обычный 2" xfId="1"/>
    <cellStyle name="Обычный 3" xfId="2"/>
    <cellStyle name="Стиль 1" xfId="165"/>
    <cellStyle name="Стиль 2" xfId="166"/>
    <cellStyle name="Стиль 3" xfId="167"/>
    <cellStyle name="Стиль 4" xfId="168"/>
    <cellStyle name="Субсчет" xfId="169"/>
    <cellStyle name="Счет" xfId="170"/>
    <cellStyle name="тонны" xfId="171"/>
    <cellStyle name="Тысячи [0]_DVIZ_BL" xfId="172"/>
    <cellStyle name="Тысячи_DVIZ_BL" xfId="173"/>
    <cellStyle name="Џђћ–…ќ’ќ›‰" xfId="174"/>
    <cellStyle name="ШАУ" xfId="1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4/&#1054;&#1090;&#1095;&#1105;&#1090;&#1099;%202014/&#1040;&#1085;&#1072;&#1083;&#1080;&#1079;%20&#1079;&#1072;&#1090;&#1088;&#1072;&#1090;%2013%20&#1080;%2014/&#1073;&#1072;&#1083;&#1072;&#1085;&#1089;&#1086;&#1074;&#1072;&#1103;%20&#1079;&#1072;%2012%20&#1084;&#1077;&#1089;&#1103;&#1094;&#1077;&#107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dget\Meat\&#1044;&#1072;&#1088;&#1100;&#1103;\2002\INV2001-2002-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&#1052;&#1086;&#1080;%20&#1076;&#1086;&#1082;&#1091;&#1084;&#1077;&#1085;&#1090;&#1099;/&#1041;&#1070;&#1044;&#1046;&#1045;&#1058;_&#1052;&#1069;&#1060;_&#1048;&#1057;&#1061;_N/2003%20&#1075;/2001%20&#1075;/2&#1092;&#1077;&#1074;&#1088;&#1072;&#1083;&#1100;/&#1053;&#1072;&#1083;&#1086;&#1075;%20&#1085;&#1072;%20&#1087;&#1088;&#1080;&#1073;&#1099;&#1083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Documents%20and%20Settings/Admin/&#1056;&#1072;&#1073;&#1086;&#1095;&#1080;&#1081;%20&#1089;&#1090;&#1086;&#1083;/&#1058;&#1072;&#1088;&#1080;&#1092;&#1099;/&#1058;&#1072;&#1073;&#1083;&#1080;&#1094;&#1099;%20&#1087;&#1086;%20&#1084;&#1077;&#1090;&#1086;&#1076;&#1091;%20&#1080;&#1085;&#1076;&#1077;&#1082;&#1089;&#1072;&#1094;&#1080;&#1080;%2018.03.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2;&#1088;&#1099;&#1090;&#1080;&#1077;%20&#1080;&#1085;&#1092;&#1086;&#1088;&#1084;&#1072;&#1094;&#1080;&#1080;/2014/JKH.OPEN.INFO.BALANCE.GVS(v6.0.3)%202014&#1075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&#1052;&#1086;&#1080;%20&#1076;&#1086;&#1082;&#1091;&#1084;&#1077;&#1085;&#1090;&#1099;/&#1041;&#1070;&#1044;&#1046;&#1045;&#1058;_&#1052;&#1069;&#1060;_&#1048;&#1057;&#1061;_N/2003%20&#1075;/2001%20&#1075;/2&#1092;&#1077;&#1074;&#1088;&#1072;&#1083;&#1100;/Plan_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1\ASHRAM\TUSRIF\BPP\PROCESS\PRIEST\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90;&#1088;&#1072;&#1090;&#1099;%20%202014%20&#1092;&#1072;&#1082;&#1090;%20&#1090;.&#1101;&#1085;,%20&#1043;&#1042;&#1057;%20&#1076;&#1083;&#1103;%20%20&#1075;&#1072;&#1079;&#1077;&#1090;&#109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ersonal\Investments%20budgeting\ZSMK\Invest%20Budget%202004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&#1052;&#1086;&#1080;%20&#1076;&#1086;&#1082;&#1091;&#1084;&#1077;&#1085;&#1090;&#1099;/&#1041;&#1070;&#1044;&#1046;&#1045;&#1058;_&#1052;&#1069;&#1060;_&#1048;&#1057;&#1061;_N/2003%20&#1075;/13&#1090;&#1086;&#1074;&#1072;&#1088;&#1085;&#1072;&#110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!MyDocs/work/2003/report2003/1q/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CHETAN/MODELS/%05%08untitledCOPAC/FINANCIA/HIS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1\FM71698%20tes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!MyDocs/work/2003/report2003/year/decoding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72;&#1088;&#1080;&#1092;&#1099;/2015%20&#1075;&#1086;&#1076;/&#1052;&#1086;&#1080;%20&#1076;&#1086;&#1082;&#1091;&#1084;&#1077;&#1085;&#1090;&#1099;/&#1041;&#1070;&#1044;&#1046;&#1045;&#1058;_&#1052;&#1069;&#1060;_&#1048;&#1057;&#1061;_N/2003%20&#1075;/2001%20&#1075;/2&#1092;&#1077;&#1074;&#1088;&#1072;&#1083;&#1100;/8&#1057;&#1052;&#1045;&#1058;&#104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ETAN/MODELS/%05%08untitledCOPAC/FINANCIA/HI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ховые расходы"/>
      <sheetName val="баланс передача"/>
      <sheetName val="баланс вода"/>
      <sheetName val="с колл-ров"/>
      <sheetName val="прочие тэн"/>
      <sheetName val="2014 (факт)"/>
      <sheetName val="2014 факт, РЭК"/>
      <sheetName val="12мес (2014)"/>
      <sheetName val="бух.бал."/>
      <sheetName val="бух.бал. (2)"/>
      <sheetName val="уд.расходы по кот-м"/>
      <sheetName val="уд.расходы по т.сетям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161340.75159</v>
          </cell>
        </row>
        <row r="8">
          <cell r="E8">
            <v>41.992381999999999</v>
          </cell>
        </row>
        <row r="10">
          <cell r="E10">
            <v>1557.4507699999999</v>
          </cell>
        </row>
        <row r="11">
          <cell r="E11">
            <v>0.68300000000000005</v>
          </cell>
        </row>
        <row r="13">
          <cell r="E13">
            <v>658.51937148046829</v>
          </cell>
          <cell r="H13">
            <v>3509.324751813635</v>
          </cell>
        </row>
        <row r="14">
          <cell r="E14">
            <v>15.669808</v>
          </cell>
          <cell r="H14">
            <v>83.506191999999999</v>
          </cell>
        </row>
        <row r="16">
          <cell r="E16">
            <v>28342.842970000002</v>
          </cell>
          <cell r="H16">
            <v>3909.5749999999998</v>
          </cell>
        </row>
        <row r="17">
          <cell r="E17">
            <v>158.5</v>
          </cell>
          <cell r="H17">
            <v>20.100000000000001</v>
          </cell>
        </row>
        <row r="19">
          <cell r="E19">
            <v>8636.4699600000004</v>
          </cell>
          <cell r="H19">
            <v>1188.7339999999999</v>
          </cell>
        </row>
        <row r="20">
          <cell r="E20">
            <v>8555.6128900000003</v>
          </cell>
          <cell r="H20">
            <v>1736.597</v>
          </cell>
        </row>
        <row r="21">
          <cell r="E21">
            <v>739.72180000000026</v>
          </cell>
          <cell r="H21">
            <v>3099.2269999999999</v>
          </cell>
        </row>
        <row r="23">
          <cell r="E23">
            <v>39161.33741</v>
          </cell>
          <cell r="H23">
            <v>2458.826</v>
          </cell>
        </row>
        <row r="24">
          <cell r="E24">
            <v>11574.699000000001</v>
          </cell>
          <cell r="H24">
            <v>553.91999999999996</v>
          </cell>
        </row>
        <row r="26">
          <cell r="E26">
            <v>6830.6969099999997</v>
          </cell>
          <cell r="H26">
            <v>605.43799999999999</v>
          </cell>
        </row>
        <row r="27">
          <cell r="E27">
            <v>9671.4628100000009</v>
          </cell>
          <cell r="H27">
            <v>1334.8889999999999</v>
          </cell>
        </row>
        <row r="28">
          <cell r="E28">
            <v>568.19899999999996</v>
          </cell>
        </row>
        <row r="32">
          <cell r="E32">
            <v>184.31517000000008</v>
          </cell>
          <cell r="H32">
            <v>29.585999999999999</v>
          </cell>
        </row>
        <row r="34">
          <cell r="E34">
            <v>790.49845456448452</v>
          </cell>
          <cell r="H34">
            <v>729.09216000000004</v>
          </cell>
        </row>
        <row r="36">
          <cell r="E36">
            <v>293.17095799999998</v>
          </cell>
        </row>
        <row r="37">
          <cell r="E37">
            <v>4.3574000000000002</v>
          </cell>
        </row>
        <row r="39">
          <cell r="H39">
            <v>281.574051</v>
          </cell>
        </row>
        <row r="43">
          <cell r="E43">
            <v>1.820139</v>
          </cell>
          <cell r="H43">
            <v>0.27611800000000009</v>
          </cell>
        </row>
        <row r="44">
          <cell r="E44">
            <v>204.54183699999999</v>
          </cell>
          <cell r="H44">
            <v>173.83507900000001</v>
          </cell>
        </row>
        <row r="45">
          <cell r="E45">
            <v>48.346832999999997</v>
          </cell>
          <cell r="H45">
            <v>41.088785000000001</v>
          </cell>
        </row>
        <row r="46">
          <cell r="E46">
            <v>34.104748999999998</v>
          </cell>
          <cell r="H46">
            <v>23.016043999999997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.3 уе инд"/>
      <sheetName val="Табл.№1"/>
      <sheetName val="3.1"/>
      <sheetName val="Табл.4"/>
      <sheetName val="у.е"/>
      <sheetName val="4.1"/>
      <sheetName val="Табл.4.1"/>
      <sheetName val="4.2"/>
      <sheetName val="4.3"/>
      <sheetName val="4.4"/>
      <sheetName val="4.5"/>
      <sheetName val="4.12"/>
      <sheetName val="4.13"/>
      <sheetName val="4.14"/>
      <sheetName val="4.15"/>
      <sheetName val="5.1"/>
      <sheetName val="5.2"/>
      <sheetName val="5.3"/>
      <sheetName val="5.4"/>
      <sheetName val="5.5"/>
      <sheetName val="5.6"/>
      <sheetName val="5.7"/>
      <sheetName val="5.9"/>
      <sheetName val="Таблицы по методу индексации 18"/>
    </sheetNames>
    <definedNames>
      <definedName name="Base_OptClick" refersTo="#ССЫЛКА!"/>
      <definedName name="CompOt" refersTo="#ССЫЛКА!"/>
      <definedName name="CompRas" refersTo="#ССЫЛКА!"/>
      <definedName name="ew" refersTo="#ССЫЛКА!"/>
      <definedName name="FFF" refersTo="#ССЫЛКА!"/>
      <definedName name="fg" refersTo="#ССЫЛКА!"/>
      <definedName name="g" refersTo="#ССЫЛКА!"/>
      <definedName name="GH" refersTo="#ССЫЛКА!"/>
      <definedName name="k" refersTo="#ССЫЛКА!"/>
      <definedName name="lkl" refersTo="#ССЫЛКА!"/>
      <definedName name="Real_OptClick" refersTo="#ССЫЛКА!"/>
      <definedName name="Val_OptClick" refersTo="#ССЫЛКА!"/>
      <definedName name="б" refersTo="#ССЫЛКА!"/>
      <definedName name="в" refersTo="#ССЫЛКА!"/>
      <definedName name="в23ё" refersTo="#ССЫЛКА!"/>
      <definedName name="Г" refersTo="#ССЫЛКА!"/>
      <definedName name="гн" refersTo="#ССЫЛКА!"/>
      <definedName name="ГОД" refersTo="#ССЫЛКА!"/>
      <definedName name="йй" refersTo="#ССЫЛКА!"/>
      <definedName name="иу" refersTo="#ССЫЛКА!"/>
      <definedName name="йц" refersTo="#ССЫЛКА!"/>
      <definedName name="ке" refersTo="#ССЫЛКА!"/>
      <definedName name="кк" refersTo="#ССЫЛКА!"/>
      <definedName name="ку" refersTo="#ССЫЛКА!"/>
      <definedName name="л" refersTo="#ССЫЛКА!"/>
      <definedName name="мым" refersTo="#ССЫЛКА!"/>
      <definedName name="о" refersTo="#ССЫЛКА!"/>
      <definedName name="ограничение" refersTo="#ССЫЛКА!"/>
      <definedName name="ОЛДОДО" refersTo="#ССЫЛКА!"/>
      <definedName name="олея" refersTo="#ССЫЛКА!"/>
      <definedName name="Пересчитать" refersTo="#ССЫЛКА!"/>
      <definedName name="пол" refersTo="#ССЫЛКА!"/>
      <definedName name="пэо" refersTo="#ССЫЛКА!"/>
      <definedName name="сссс" refersTo="#ССЫЛКА!"/>
      <definedName name="ссы" refersTo="#ССЫЛКА!"/>
      <definedName name="т" refersTo="#ССЫЛКА!"/>
      <definedName name="табл" refersTo="#ССЫЛКА!"/>
      <definedName name="фвыапм\" refersTo="#ССЫЛКА!"/>
      <definedName name="х" refersTo="#ССЫЛКА!"/>
      <definedName name="цу" refersTo="#ССЫЛКА!"/>
      <definedName name="ыв" refersTo="#ССЫЛКА!"/>
      <definedName name="ыыыы" refersTo="#ССЫЛКА!"/>
      <definedName name="ььь" refersTo="#ССЫЛКА!"/>
      <definedName name="э" refersTo="#ССЫЛКА!"/>
      <definedName name="электро" refersTo="#ССЫЛКА!"/>
      <definedName name="юдл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/>
      <sheetData sheetId="4"/>
      <sheetData sheetId="5">
        <row r="16">
          <cell r="G16">
            <v>6727.2740250000006</v>
          </cell>
        </row>
        <row r="17">
          <cell r="G17">
            <v>3756.9089250000002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вая энергия"/>
      <sheetName val="ГВС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</sheetNames>
    <sheetDataSet>
      <sheetData sheetId="0" refreshError="1"/>
      <sheetData sheetId="1" refreshError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 refreshError="1"/>
      <sheetData sheetId="5" refreshError="1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Оборудование_стоим"/>
      <sheetName val="заявка_на_произ"/>
      <sheetName val="246 - 2вариант"/>
      <sheetName val="план"/>
      <sheetName val="Россия-экспорт"/>
      <sheetName val="Гр5(о)"/>
      <sheetName val="Дебиторка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0" refreshError="1"/>
      <sheetData sheetId="1" refreshError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</sheetNames>
    <sheetDataSet>
      <sheetData sheetId="0" refreshError="1">
        <row r="1">
          <cell r="B1">
            <v>24.72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3-25"/>
      <sheetName val="3-26"/>
    </sheetNames>
    <sheetDataSet>
      <sheetData sheetId="0" refreshError="1"/>
      <sheetData sheetId="1">
        <row r="2">
          <cell r="D2">
            <v>35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topLeftCell="A2" workbookViewId="0">
      <pane xSplit="3" ySplit="3" topLeftCell="D5" activePane="bottomRight" state="frozen"/>
      <selection activeCell="A2" sqref="A2"/>
      <selection pane="topRight" activeCell="D2" sqref="D2"/>
      <selection pane="bottomLeft" activeCell="A5" sqref="A5"/>
      <selection pane="bottomRight" activeCell="H9" sqref="H9"/>
    </sheetView>
  </sheetViews>
  <sheetFormatPr defaultRowHeight="12.75"/>
  <cols>
    <col min="1" max="1" width="5" style="1" customWidth="1"/>
    <col min="2" max="2" width="22.140625" style="2" customWidth="1"/>
    <col min="3" max="3" width="10.85546875" style="1" customWidth="1"/>
    <col min="4" max="4" width="11" style="4" customWidth="1"/>
    <col min="5" max="5" width="11.140625" style="4" customWidth="1"/>
    <col min="6" max="6" width="10.42578125" style="4" customWidth="1"/>
    <col min="7" max="7" width="10.5703125" style="4" customWidth="1"/>
    <col min="8" max="8" width="10" style="4" customWidth="1"/>
    <col min="9" max="9" width="9.85546875" style="4" customWidth="1"/>
    <col min="10" max="10" width="12" style="2" customWidth="1"/>
    <col min="11" max="11" width="11.85546875" style="3" customWidth="1"/>
    <col min="12" max="12" width="10.140625" style="2" customWidth="1"/>
    <col min="13" max="208" width="9.140625" style="35"/>
    <col min="209" max="209" width="5" style="35" customWidth="1"/>
    <col min="210" max="210" width="21.42578125" style="35" customWidth="1"/>
    <col min="211" max="211" width="9.5703125" style="35" customWidth="1"/>
    <col min="212" max="212" width="9.85546875" style="35" customWidth="1"/>
    <col min="213" max="213" width="10" style="35" customWidth="1"/>
    <col min="214" max="215" width="0" style="35" hidden="1" customWidth="1"/>
    <col min="216" max="216" width="10" style="35" customWidth="1"/>
    <col min="217" max="217" width="0" style="35" hidden="1" customWidth="1"/>
    <col min="218" max="218" width="10.42578125" style="35" customWidth="1"/>
    <col min="219" max="219" width="11.85546875" style="35" customWidth="1"/>
    <col min="220" max="220" width="10.140625" style="35" customWidth="1"/>
    <col min="221" max="221" width="10.7109375" style="35" customWidth="1"/>
    <col min="222" max="222" width="12.140625" style="35" customWidth="1"/>
    <col min="223" max="224" width="10.140625" style="35" customWidth="1"/>
    <col min="225" max="225" width="10.28515625" style="35" customWidth="1"/>
    <col min="226" max="226" width="11" style="35" customWidth="1"/>
    <col min="227" max="227" width="10.42578125" style="35" customWidth="1"/>
    <col min="228" max="228" width="9.7109375" style="35" customWidth="1"/>
    <col min="229" max="229" width="10.5703125" style="35" customWidth="1"/>
    <col min="230" max="230" width="17.7109375" style="35" customWidth="1"/>
    <col min="231" max="231" width="11.85546875" style="35" customWidth="1"/>
    <col min="232" max="232" width="13.140625" style="35" customWidth="1"/>
    <col min="233" max="464" width="9.140625" style="35"/>
    <col min="465" max="465" width="5" style="35" customWidth="1"/>
    <col min="466" max="466" width="21.42578125" style="35" customWidth="1"/>
    <col min="467" max="467" width="9.5703125" style="35" customWidth="1"/>
    <col min="468" max="468" width="9.85546875" style="35" customWidth="1"/>
    <col min="469" max="469" width="10" style="35" customWidth="1"/>
    <col min="470" max="471" width="0" style="35" hidden="1" customWidth="1"/>
    <col min="472" max="472" width="10" style="35" customWidth="1"/>
    <col min="473" max="473" width="0" style="35" hidden="1" customWidth="1"/>
    <col min="474" max="474" width="10.42578125" style="35" customWidth="1"/>
    <col min="475" max="475" width="11.85546875" style="35" customWidth="1"/>
    <col min="476" max="476" width="10.140625" style="35" customWidth="1"/>
    <col min="477" max="477" width="10.7109375" style="35" customWidth="1"/>
    <col min="478" max="478" width="12.140625" style="35" customWidth="1"/>
    <col min="479" max="480" width="10.140625" style="35" customWidth="1"/>
    <col min="481" max="481" width="10.28515625" style="35" customWidth="1"/>
    <col min="482" max="482" width="11" style="35" customWidth="1"/>
    <col min="483" max="483" width="10.42578125" style="35" customWidth="1"/>
    <col min="484" max="484" width="9.7109375" style="35" customWidth="1"/>
    <col min="485" max="485" width="10.5703125" style="35" customWidth="1"/>
    <col min="486" max="486" width="17.7109375" style="35" customWidth="1"/>
    <col min="487" max="487" width="11.85546875" style="35" customWidth="1"/>
    <col min="488" max="488" width="13.140625" style="35" customWidth="1"/>
    <col min="489" max="720" width="9.140625" style="35"/>
    <col min="721" max="721" width="5" style="35" customWidth="1"/>
    <col min="722" max="722" width="21.42578125" style="35" customWidth="1"/>
    <col min="723" max="723" width="9.5703125" style="35" customWidth="1"/>
    <col min="724" max="724" width="9.85546875" style="35" customWidth="1"/>
    <col min="725" max="725" width="10" style="35" customWidth="1"/>
    <col min="726" max="727" width="0" style="35" hidden="1" customWidth="1"/>
    <col min="728" max="728" width="10" style="35" customWidth="1"/>
    <col min="729" max="729" width="0" style="35" hidden="1" customWidth="1"/>
    <col min="730" max="730" width="10.42578125" style="35" customWidth="1"/>
    <col min="731" max="731" width="11.85546875" style="35" customWidth="1"/>
    <col min="732" max="732" width="10.140625" style="35" customWidth="1"/>
    <col min="733" max="733" width="10.7109375" style="35" customWidth="1"/>
    <col min="734" max="734" width="12.140625" style="35" customWidth="1"/>
    <col min="735" max="736" width="10.140625" style="35" customWidth="1"/>
    <col min="737" max="737" width="10.28515625" style="35" customWidth="1"/>
    <col min="738" max="738" width="11" style="35" customWidth="1"/>
    <col min="739" max="739" width="10.42578125" style="35" customWidth="1"/>
    <col min="740" max="740" width="9.7109375" style="35" customWidth="1"/>
    <col min="741" max="741" width="10.5703125" style="35" customWidth="1"/>
    <col min="742" max="742" width="17.7109375" style="35" customWidth="1"/>
    <col min="743" max="743" width="11.85546875" style="35" customWidth="1"/>
    <col min="744" max="744" width="13.140625" style="35" customWidth="1"/>
    <col min="745" max="976" width="9.140625" style="35"/>
    <col min="977" max="977" width="5" style="35" customWidth="1"/>
    <col min="978" max="978" width="21.42578125" style="35" customWidth="1"/>
    <col min="979" max="979" width="9.5703125" style="35" customWidth="1"/>
    <col min="980" max="980" width="9.85546875" style="35" customWidth="1"/>
    <col min="981" max="981" width="10" style="35" customWidth="1"/>
    <col min="982" max="983" width="0" style="35" hidden="1" customWidth="1"/>
    <col min="984" max="984" width="10" style="35" customWidth="1"/>
    <col min="985" max="985" width="0" style="35" hidden="1" customWidth="1"/>
    <col min="986" max="986" width="10.42578125" style="35" customWidth="1"/>
    <col min="987" max="987" width="11.85546875" style="35" customWidth="1"/>
    <col min="988" max="988" width="10.140625" style="35" customWidth="1"/>
    <col min="989" max="989" width="10.7109375" style="35" customWidth="1"/>
    <col min="990" max="990" width="12.140625" style="35" customWidth="1"/>
    <col min="991" max="992" width="10.140625" style="35" customWidth="1"/>
    <col min="993" max="993" width="10.28515625" style="35" customWidth="1"/>
    <col min="994" max="994" width="11" style="35" customWidth="1"/>
    <col min="995" max="995" width="10.42578125" style="35" customWidth="1"/>
    <col min="996" max="996" width="9.7109375" style="35" customWidth="1"/>
    <col min="997" max="997" width="10.5703125" style="35" customWidth="1"/>
    <col min="998" max="998" width="17.7109375" style="35" customWidth="1"/>
    <col min="999" max="999" width="11.85546875" style="35" customWidth="1"/>
    <col min="1000" max="1000" width="13.140625" style="35" customWidth="1"/>
    <col min="1001" max="1232" width="9.140625" style="35"/>
    <col min="1233" max="1233" width="5" style="35" customWidth="1"/>
    <col min="1234" max="1234" width="21.42578125" style="35" customWidth="1"/>
    <col min="1235" max="1235" width="9.5703125" style="35" customWidth="1"/>
    <col min="1236" max="1236" width="9.85546875" style="35" customWidth="1"/>
    <col min="1237" max="1237" width="10" style="35" customWidth="1"/>
    <col min="1238" max="1239" width="0" style="35" hidden="1" customWidth="1"/>
    <col min="1240" max="1240" width="10" style="35" customWidth="1"/>
    <col min="1241" max="1241" width="0" style="35" hidden="1" customWidth="1"/>
    <col min="1242" max="1242" width="10.42578125" style="35" customWidth="1"/>
    <col min="1243" max="1243" width="11.85546875" style="35" customWidth="1"/>
    <col min="1244" max="1244" width="10.140625" style="35" customWidth="1"/>
    <col min="1245" max="1245" width="10.7109375" style="35" customWidth="1"/>
    <col min="1246" max="1246" width="12.140625" style="35" customWidth="1"/>
    <col min="1247" max="1248" width="10.140625" style="35" customWidth="1"/>
    <col min="1249" max="1249" width="10.28515625" style="35" customWidth="1"/>
    <col min="1250" max="1250" width="11" style="35" customWidth="1"/>
    <col min="1251" max="1251" width="10.42578125" style="35" customWidth="1"/>
    <col min="1252" max="1252" width="9.7109375" style="35" customWidth="1"/>
    <col min="1253" max="1253" width="10.5703125" style="35" customWidth="1"/>
    <col min="1254" max="1254" width="17.7109375" style="35" customWidth="1"/>
    <col min="1255" max="1255" width="11.85546875" style="35" customWidth="1"/>
    <col min="1256" max="1256" width="13.140625" style="35" customWidth="1"/>
    <col min="1257" max="1488" width="9.140625" style="35"/>
    <col min="1489" max="1489" width="5" style="35" customWidth="1"/>
    <col min="1490" max="1490" width="21.42578125" style="35" customWidth="1"/>
    <col min="1491" max="1491" width="9.5703125" style="35" customWidth="1"/>
    <col min="1492" max="1492" width="9.85546875" style="35" customWidth="1"/>
    <col min="1493" max="1493" width="10" style="35" customWidth="1"/>
    <col min="1494" max="1495" width="0" style="35" hidden="1" customWidth="1"/>
    <col min="1496" max="1496" width="10" style="35" customWidth="1"/>
    <col min="1497" max="1497" width="0" style="35" hidden="1" customWidth="1"/>
    <col min="1498" max="1498" width="10.42578125" style="35" customWidth="1"/>
    <col min="1499" max="1499" width="11.85546875" style="35" customWidth="1"/>
    <col min="1500" max="1500" width="10.140625" style="35" customWidth="1"/>
    <col min="1501" max="1501" width="10.7109375" style="35" customWidth="1"/>
    <col min="1502" max="1502" width="12.140625" style="35" customWidth="1"/>
    <col min="1503" max="1504" width="10.140625" style="35" customWidth="1"/>
    <col min="1505" max="1505" width="10.28515625" style="35" customWidth="1"/>
    <col min="1506" max="1506" width="11" style="35" customWidth="1"/>
    <col min="1507" max="1507" width="10.42578125" style="35" customWidth="1"/>
    <col min="1508" max="1508" width="9.7109375" style="35" customWidth="1"/>
    <col min="1509" max="1509" width="10.5703125" style="35" customWidth="1"/>
    <col min="1510" max="1510" width="17.7109375" style="35" customWidth="1"/>
    <col min="1511" max="1511" width="11.85546875" style="35" customWidth="1"/>
    <col min="1512" max="1512" width="13.140625" style="35" customWidth="1"/>
    <col min="1513" max="1744" width="9.140625" style="35"/>
    <col min="1745" max="1745" width="5" style="35" customWidth="1"/>
    <col min="1746" max="1746" width="21.42578125" style="35" customWidth="1"/>
    <col min="1747" max="1747" width="9.5703125" style="35" customWidth="1"/>
    <col min="1748" max="1748" width="9.85546875" style="35" customWidth="1"/>
    <col min="1749" max="1749" width="10" style="35" customWidth="1"/>
    <col min="1750" max="1751" width="0" style="35" hidden="1" customWidth="1"/>
    <col min="1752" max="1752" width="10" style="35" customWidth="1"/>
    <col min="1753" max="1753" width="0" style="35" hidden="1" customWidth="1"/>
    <col min="1754" max="1754" width="10.42578125" style="35" customWidth="1"/>
    <col min="1755" max="1755" width="11.85546875" style="35" customWidth="1"/>
    <col min="1756" max="1756" width="10.140625" style="35" customWidth="1"/>
    <col min="1757" max="1757" width="10.7109375" style="35" customWidth="1"/>
    <col min="1758" max="1758" width="12.140625" style="35" customWidth="1"/>
    <col min="1759" max="1760" width="10.140625" style="35" customWidth="1"/>
    <col min="1761" max="1761" width="10.28515625" style="35" customWidth="1"/>
    <col min="1762" max="1762" width="11" style="35" customWidth="1"/>
    <col min="1763" max="1763" width="10.42578125" style="35" customWidth="1"/>
    <col min="1764" max="1764" width="9.7109375" style="35" customWidth="1"/>
    <col min="1765" max="1765" width="10.5703125" style="35" customWidth="1"/>
    <col min="1766" max="1766" width="17.7109375" style="35" customWidth="1"/>
    <col min="1767" max="1767" width="11.85546875" style="35" customWidth="1"/>
    <col min="1768" max="1768" width="13.140625" style="35" customWidth="1"/>
    <col min="1769" max="2000" width="9.140625" style="35"/>
    <col min="2001" max="2001" width="5" style="35" customWidth="1"/>
    <col min="2002" max="2002" width="21.42578125" style="35" customWidth="1"/>
    <col min="2003" max="2003" width="9.5703125" style="35" customWidth="1"/>
    <col min="2004" max="2004" width="9.85546875" style="35" customWidth="1"/>
    <col min="2005" max="2005" width="10" style="35" customWidth="1"/>
    <col min="2006" max="2007" width="0" style="35" hidden="1" customWidth="1"/>
    <col min="2008" max="2008" width="10" style="35" customWidth="1"/>
    <col min="2009" max="2009" width="0" style="35" hidden="1" customWidth="1"/>
    <col min="2010" max="2010" width="10.42578125" style="35" customWidth="1"/>
    <col min="2011" max="2011" width="11.85546875" style="35" customWidth="1"/>
    <col min="2012" max="2012" width="10.140625" style="35" customWidth="1"/>
    <col min="2013" max="2013" width="10.7109375" style="35" customWidth="1"/>
    <col min="2014" max="2014" width="12.140625" style="35" customWidth="1"/>
    <col min="2015" max="2016" width="10.140625" style="35" customWidth="1"/>
    <col min="2017" max="2017" width="10.28515625" style="35" customWidth="1"/>
    <col min="2018" max="2018" width="11" style="35" customWidth="1"/>
    <col min="2019" max="2019" width="10.42578125" style="35" customWidth="1"/>
    <col min="2020" max="2020" width="9.7109375" style="35" customWidth="1"/>
    <col min="2021" max="2021" width="10.5703125" style="35" customWidth="1"/>
    <col min="2022" max="2022" width="17.7109375" style="35" customWidth="1"/>
    <col min="2023" max="2023" width="11.85546875" style="35" customWidth="1"/>
    <col min="2024" max="2024" width="13.140625" style="35" customWidth="1"/>
    <col min="2025" max="2256" width="9.140625" style="35"/>
    <col min="2257" max="2257" width="5" style="35" customWidth="1"/>
    <col min="2258" max="2258" width="21.42578125" style="35" customWidth="1"/>
    <col min="2259" max="2259" width="9.5703125" style="35" customWidth="1"/>
    <col min="2260" max="2260" width="9.85546875" style="35" customWidth="1"/>
    <col min="2261" max="2261" width="10" style="35" customWidth="1"/>
    <col min="2262" max="2263" width="0" style="35" hidden="1" customWidth="1"/>
    <col min="2264" max="2264" width="10" style="35" customWidth="1"/>
    <col min="2265" max="2265" width="0" style="35" hidden="1" customWidth="1"/>
    <col min="2266" max="2266" width="10.42578125" style="35" customWidth="1"/>
    <col min="2267" max="2267" width="11.85546875" style="35" customWidth="1"/>
    <col min="2268" max="2268" width="10.140625" style="35" customWidth="1"/>
    <col min="2269" max="2269" width="10.7109375" style="35" customWidth="1"/>
    <col min="2270" max="2270" width="12.140625" style="35" customWidth="1"/>
    <col min="2271" max="2272" width="10.140625" style="35" customWidth="1"/>
    <col min="2273" max="2273" width="10.28515625" style="35" customWidth="1"/>
    <col min="2274" max="2274" width="11" style="35" customWidth="1"/>
    <col min="2275" max="2275" width="10.42578125" style="35" customWidth="1"/>
    <col min="2276" max="2276" width="9.7109375" style="35" customWidth="1"/>
    <col min="2277" max="2277" width="10.5703125" style="35" customWidth="1"/>
    <col min="2278" max="2278" width="17.7109375" style="35" customWidth="1"/>
    <col min="2279" max="2279" width="11.85546875" style="35" customWidth="1"/>
    <col min="2280" max="2280" width="13.140625" style="35" customWidth="1"/>
    <col min="2281" max="2512" width="9.140625" style="35"/>
    <col min="2513" max="2513" width="5" style="35" customWidth="1"/>
    <col min="2514" max="2514" width="21.42578125" style="35" customWidth="1"/>
    <col min="2515" max="2515" width="9.5703125" style="35" customWidth="1"/>
    <col min="2516" max="2516" width="9.85546875" style="35" customWidth="1"/>
    <col min="2517" max="2517" width="10" style="35" customWidth="1"/>
    <col min="2518" max="2519" width="0" style="35" hidden="1" customWidth="1"/>
    <col min="2520" max="2520" width="10" style="35" customWidth="1"/>
    <col min="2521" max="2521" width="0" style="35" hidden="1" customWidth="1"/>
    <col min="2522" max="2522" width="10.42578125" style="35" customWidth="1"/>
    <col min="2523" max="2523" width="11.85546875" style="35" customWidth="1"/>
    <col min="2524" max="2524" width="10.140625" style="35" customWidth="1"/>
    <col min="2525" max="2525" width="10.7109375" style="35" customWidth="1"/>
    <col min="2526" max="2526" width="12.140625" style="35" customWidth="1"/>
    <col min="2527" max="2528" width="10.140625" style="35" customWidth="1"/>
    <col min="2529" max="2529" width="10.28515625" style="35" customWidth="1"/>
    <col min="2530" max="2530" width="11" style="35" customWidth="1"/>
    <col min="2531" max="2531" width="10.42578125" style="35" customWidth="1"/>
    <col min="2532" max="2532" width="9.7109375" style="35" customWidth="1"/>
    <col min="2533" max="2533" width="10.5703125" style="35" customWidth="1"/>
    <col min="2534" max="2534" width="17.7109375" style="35" customWidth="1"/>
    <col min="2535" max="2535" width="11.85546875" style="35" customWidth="1"/>
    <col min="2536" max="2536" width="13.140625" style="35" customWidth="1"/>
    <col min="2537" max="2768" width="9.140625" style="35"/>
    <col min="2769" max="2769" width="5" style="35" customWidth="1"/>
    <col min="2770" max="2770" width="21.42578125" style="35" customWidth="1"/>
    <col min="2771" max="2771" width="9.5703125" style="35" customWidth="1"/>
    <col min="2772" max="2772" width="9.85546875" style="35" customWidth="1"/>
    <col min="2773" max="2773" width="10" style="35" customWidth="1"/>
    <col min="2774" max="2775" width="0" style="35" hidden="1" customWidth="1"/>
    <col min="2776" max="2776" width="10" style="35" customWidth="1"/>
    <col min="2777" max="2777" width="0" style="35" hidden="1" customWidth="1"/>
    <col min="2778" max="2778" width="10.42578125" style="35" customWidth="1"/>
    <col min="2779" max="2779" width="11.85546875" style="35" customWidth="1"/>
    <col min="2780" max="2780" width="10.140625" style="35" customWidth="1"/>
    <col min="2781" max="2781" width="10.7109375" style="35" customWidth="1"/>
    <col min="2782" max="2782" width="12.140625" style="35" customWidth="1"/>
    <col min="2783" max="2784" width="10.140625" style="35" customWidth="1"/>
    <col min="2785" max="2785" width="10.28515625" style="35" customWidth="1"/>
    <col min="2786" max="2786" width="11" style="35" customWidth="1"/>
    <col min="2787" max="2787" width="10.42578125" style="35" customWidth="1"/>
    <col min="2788" max="2788" width="9.7109375" style="35" customWidth="1"/>
    <col min="2789" max="2789" width="10.5703125" style="35" customWidth="1"/>
    <col min="2790" max="2790" width="17.7109375" style="35" customWidth="1"/>
    <col min="2791" max="2791" width="11.85546875" style="35" customWidth="1"/>
    <col min="2792" max="2792" width="13.140625" style="35" customWidth="1"/>
    <col min="2793" max="3024" width="9.140625" style="35"/>
    <col min="3025" max="3025" width="5" style="35" customWidth="1"/>
    <col min="3026" max="3026" width="21.42578125" style="35" customWidth="1"/>
    <col min="3027" max="3027" width="9.5703125" style="35" customWidth="1"/>
    <col min="3028" max="3028" width="9.85546875" style="35" customWidth="1"/>
    <col min="3029" max="3029" width="10" style="35" customWidth="1"/>
    <col min="3030" max="3031" width="0" style="35" hidden="1" customWidth="1"/>
    <col min="3032" max="3032" width="10" style="35" customWidth="1"/>
    <col min="3033" max="3033" width="0" style="35" hidden="1" customWidth="1"/>
    <col min="3034" max="3034" width="10.42578125" style="35" customWidth="1"/>
    <col min="3035" max="3035" width="11.85546875" style="35" customWidth="1"/>
    <col min="3036" max="3036" width="10.140625" style="35" customWidth="1"/>
    <col min="3037" max="3037" width="10.7109375" style="35" customWidth="1"/>
    <col min="3038" max="3038" width="12.140625" style="35" customWidth="1"/>
    <col min="3039" max="3040" width="10.140625" style="35" customWidth="1"/>
    <col min="3041" max="3041" width="10.28515625" style="35" customWidth="1"/>
    <col min="3042" max="3042" width="11" style="35" customWidth="1"/>
    <col min="3043" max="3043" width="10.42578125" style="35" customWidth="1"/>
    <col min="3044" max="3044" width="9.7109375" style="35" customWidth="1"/>
    <col min="3045" max="3045" width="10.5703125" style="35" customWidth="1"/>
    <col min="3046" max="3046" width="17.7109375" style="35" customWidth="1"/>
    <col min="3047" max="3047" width="11.85546875" style="35" customWidth="1"/>
    <col min="3048" max="3048" width="13.140625" style="35" customWidth="1"/>
    <col min="3049" max="3280" width="9.140625" style="35"/>
    <col min="3281" max="3281" width="5" style="35" customWidth="1"/>
    <col min="3282" max="3282" width="21.42578125" style="35" customWidth="1"/>
    <col min="3283" max="3283" width="9.5703125" style="35" customWidth="1"/>
    <col min="3284" max="3284" width="9.85546875" style="35" customWidth="1"/>
    <col min="3285" max="3285" width="10" style="35" customWidth="1"/>
    <col min="3286" max="3287" width="0" style="35" hidden="1" customWidth="1"/>
    <col min="3288" max="3288" width="10" style="35" customWidth="1"/>
    <col min="3289" max="3289" width="0" style="35" hidden="1" customWidth="1"/>
    <col min="3290" max="3290" width="10.42578125" style="35" customWidth="1"/>
    <col min="3291" max="3291" width="11.85546875" style="35" customWidth="1"/>
    <col min="3292" max="3292" width="10.140625" style="35" customWidth="1"/>
    <col min="3293" max="3293" width="10.7109375" style="35" customWidth="1"/>
    <col min="3294" max="3294" width="12.140625" style="35" customWidth="1"/>
    <col min="3295" max="3296" width="10.140625" style="35" customWidth="1"/>
    <col min="3297" max="3297" width="10.28515625" style="35" customWidth="1"/>
    <col min="3298" max="3298" width="11" style="35" customWidth="1"/>
    <col min="3299" max="3299" width="10.42578125" style="35" customWidth="1"/>
    <col min="3300" max="3300" width="9.7109375" style="35" customWidth="1"/>
    <col min="3301" max="3301" width="10.5703125" style="35" customWidth="1"/>
    <col min="3302" max="3302" width="17.7109375" style="35" customWidth="1"/>
    <col min="3303" max="3303" width="11.85546875" style="35" customWidth="1"/>
    <col min="3304" max="3304" width="13.140625" style="35" customWidth="1"/>
    <col min="3305" max="3536" width="9.140625" style="35"/>
    <col min="3537" max="3537" width="5" style="35" customWidth="1"/>
    <col min="3538" max="3538" width="21.42578125" style="35" customWidth="1"/>
    <col min="3539" max="3539" width="9.5703125" style="35" customWidth="1"/>
    <col min="3540" max="3540" width="9.85546875" style="35" customWidth="1"/>
    <col min="3541" max="3541" width="10" style="35" customWidth="1"/>
    <col min="3542" max="3543" width="0" style="35" hidden="1" customWidth="1"/>
    <col min="3544" max="3544" width="10" style="35" customWidth="1"/>
    <col min="3545" max="3545" width="0" style="35" hidden="1" customWidth="1"/>
    <col min="3546" max="3546" width="10.42578125" style="35" customWidth="1"/>
    <col min="3547" max="3547" width="11.85546875" style="35" customWidth="1"/>
    <col min="3548" max="3548" width="10.140625" style="35" customWidth="1"/>
    <col min="3549" max="3549" width="10.7109375" style="35" customWidth="1"/>
    <col min="3550" max="3550" width="12.140625" style="35" customWidth="1"/>
    <col min="3551" max="3552" width="10.140625" style="35" customWidth="1"/>
    <col min="3553" max="3553" width="10.28515625" style="35" customWidth="1"/>
    <col min="3554" max="3554" width="11" style="35" customWidth="1"/>
    <col min="3555" max="3555" width="10.42578125" style="35" customWidth="1"/>
    <col min="3556" max="3556" width="9.7109375" style="35" customWidth="1"/>
    <col min="3557" max="3557" width="10.5703125" style="35" customWidth="1"/>
    <col min="3558" max="3558" width="17.7109375" style="35" customWidth="1"/>
    <col min="3559" max="3559" width="11.85546875" style="35" customWidth="1"/>
    <col min="3560" max="3560" width="13.140625" style="35" customWidth="1"/>
    <col min="3561" max="3792" width="9.140625" style="35"/>
    <col min="3793" max="3793" width="5" style="35" customWidth="1"/>
    <col min="3794" max="3794" width="21.42578125" style="35" customWidth="1"/>
    <col min="3795" max="3795" width="9.5703125" style="35" customWidth="1"/>
    <col min="3796" max="3796" width="9.85546875" style="35" customWidth="1"/>
    <col min="3797" max="3797" width="10" style="35" customWidth="1"/>
    <col min="3798" max="3799" width="0" style="35" hidden="1" customWidth="1"/>
    <col min="3800" max="3800" width="10" style="35" customWidth="1"/>
    <col min="3801" max="3801" width="0" style="35" hidden="1" customWidth="1"/>
    <col min="3802" max="3802" width="10.42578125" style="35" customWidth="1"/>
    <col min="3803" max="3803" width="11.85546875" style="35" customWidth="1"/>
    <col min="3804" max="3804" width="10.140625" style="35" customWidth="1"/>
    <col min="3805" max="3805" width="10.7109375" style="35" customWidth="1"/>
    <col min="3806" max="3806" width="12.140625" style="35" customWidth="1"/>
    <col min="3807" max="3808" width="10.140625" style="35" customWidth="1"/>
    <col min="3809" max="3809" width="10.28515625" style="35" customWidth="1"/>
    <col min="3810" max="3810" width="11" style="35" customWidth="1"/>
    <col min="3811" max="3811" width="10.42578125" style="35" customWidth="1"/>
    <col min="3812" max="3812" width="9.7109375" style="35" customWidth="1"/>
    <col min="3813" max="3813" width="10.5703125" style="35" customWidth="1"/>
    <col min="3814" max="3814" width="17.7109375" style="35" customWidth="1"/>
    <col min="3815" max="3815" width="11.85546875" style="35" customWidth="1"/>
    <col min="3816" max="3816" width="13.140625" style="35" customWidth="1"/>
    <col min="3817" max="4048" width="9.140625" style="35"/>
    <col min="4049" max="4049" width="5" style="35" customWidth="1"/>
    <col min="4050" max="4050" width="21.42578125" style="35" customWidth="1"/>
    <col min="4051" max="4051" width="9.5703125" style="35" customWidth="1"/>
    <col min="4052" max="4052" width="9.85546875" style="35" customWidth="1"/>
    <col min="4053" max="4053" width="10" style="35" customWidth="1"/>
    <col min="4054" max="4055" width="0" style="35" hidden="1" customWidth="1"/>
    <col min="4056" max="4056" width="10" style="35" customWidth="1"/>
    <col min="4057" max="4057" width="0" style="35" hidden="1" customWidth="1"/>
    <col min="4058" max="4058" width="10.42578125" style="35" customWidth="1"/>
    <col min="4059" max="4059" width="11.85546875" style="35" customWidth="1"/>
    <col min="4060" max="4060" width="10.140625" style="35" customWidth="1"/>
    <col min="4061" max="4061" width="10.7109375" style="35" customWidth="1"/>
    <col min="4062" max="4062" width="12.140625" style="35" customWidth="1"/>
    <col min="4063" max="4064" width="10.140625" style="35" customWidth="1"/>
    <col min="4065" max="4065" width="10.28515625" style="35" customWidth="1"/>
    <col min="4066" max="4066" width="11" style="35" customWidth="1"/>
    <col min="4067" max="4067" width="10.42578125" style="35" customWidth="1"/>
    <col min="4068" max="4068" width="9.7109375" style="35" customWidth="1"/>
    <col min="4069" max="4069" width="10.5703125" style="35" customWidth="1"/>
    <col min="4070" max="4070" width="17.7109375" style="35" customWidth="1"/>
    <col min="4071" max="4071" width="11.85546875" style="35" customWidth="1"/>
    <col min="4072" max="4072" width="13.140625" style="35" customWidth="1"/>
    <col min="4073" max="4304" width="9.140625" style="35"/>
    <col min="4305" max="4305" width="5" style="35" customWidth="1"/>
    <col min="4306" max="4306" width="21.42578125" style="35" customWidth="1"/>
    <col min="4307" max="4307" width="9.5703125" style="35" customWidth="1"/>
    <col min="4308" max="4308" width="9.85546875" style="35" customWidth="1"/>
    <col min="4309" max="4309" width="10" style="35" customWidth="1"/>
    <col min="4310" max="4311" width="0" style="35" hidden="1" customWidth="1"/>
    <col min="4312" max="4312" width="10" style="35" customWidth="1"/>
    <col min="4313" max="4313" width="0" style="35" hidden="1" customWidth="1"/>
    <col min="4314" max="4314" width="10.42578125" style="35" customWidth="1"/>
    <col min="4315" max="4315" width="11.85546875" style="35" customWidth="1"/>
    <col min="4316" max="4316" width="10.140625" style="35" customWidth="1"/>
    <col min="4317" max="4317" width="10.7109375" style="35" customWidth="1"/>
    <col min="4318" max="4318" width="12.140625" style="35" customWidth="1"/>
    <col min="4319" max="4320" width="10.140625" style="35" customWidth="1"/>
    <col min="4321" max="4321" width="10.28515625" style="35" customWidth="1"/>
    <col min="4322" max="4322" width="11" style="35" customWidth="1"/>
    <col min="4323" max="4323" width="10.42578125" style="35" customWidth="1"/>
    <col min="4324" max="4324" width="9.7109375" style="35" customWidth="1"/>
    <col min="4325" max="4325" width="10.5703125" style="35" customWidth="1"/>
    <col min="4326" max="4326" width="17.7109375" style="35" customWidth="1"/>
    <col min="4327" max="4327" width="11.85546875" style="35" customWidth="1"/>
    <col min="4328" max="4328" width="13.140625" style="35" customWidth="1"/>
    <col min="4329" max="4560" width="9.140625" style="35"/>
    <col min="4561" max="4561" width="5" style="35" customWidth="1"/>
    <col min="4562" max="4562" width="21.42578125" style="35" customWidth="1"/>
    <col min="4563" max="4563" width="9.5703125" style="35" customWidth="1"/>
    <col min="4564" max="4564" width="9.85546875" style="35" customWidth="1"/>
    <col min="4565" max="4565" width="10" style="35" customWidth="1"/>
    <col min="4566" max="4567" width="0" style="35" hidden="1" customWidth="1"/>
    <col min="4568" max="4568" width="10" style="35" customWidth="1"/>
    <col min="4569" max="4569" width="0" style="35" hidden="1" customWidth="1"/>
    <col min="4570" max="4570" width="10.42578125" style="35" customWidth="1"/>
    <col min="4571" max="4571" width="11.85546875" style="35" customWidth="1"/>
    <col min="4572" max="4572" width="10.140625" style="35" customWidth="1"/>
    <col min="4573" max="4573" width="10.7109375" style="35" customWidth="1"/>
    <col min="4574" max="4574" width="12.140625" style="35" customWidth="1"/>
    <col min="4575" max="4576" width="10.140625" style="35" customWidth="1"/>
    <col min="4577" max="4577" width="10.28515625" style="35" customWidth="1"/>
    <col min="4578" max="4578" width="11" style="35" customWidth="1"/>
    <col min="4579" max="4579" width="10.42578125" style="35" customWidth="1"/>
    <col min="4580" max="4580" width="9.7109375" style="35" customWidth="1"/>
    <col min="4581" max="4581" width="10.5703125" style="35" customWidth="1"/>
    <col min="4582" max="4582" width="17.7109375" style="35" customWidth="1"/>
    <col min="4583" max="4583" width="11.85546875" style="35" customWidth="1"/>
    <col min="4584" max="4584" width="13.140625" style="35" customWidth="1"/>
    <col min="4585" max="4816" width="9.140625" style="35"/>
    <col min="4817" max="4817" width="5" style="35" customWidth="1"/>
    <col min="4818" max="4818" width="21.42578125" style="35" customWidth="1"/>
    <col min="4819" max="4819" width="9.5703125" style="35" customWidth="1"/>
    <col min="4820" max="4820" width="9.85546875" style="35" customWidth="1"/>
    <col min="4821" max="4821" width="10" style="35" customWidth="1"/>
    <col min="4822" max="4823" width="0" style="35" hidden="1" customWidth="1"/>
    <col min="4824" max="4824" width="10" style="35" customWidth="1"/>
    <col min="4825" max="4825" width="0" style="35" hidden="1" customWidth="1"/>
    <col min="4826" max="4826" width="10.42578125" style="35" customWidth="1"/>
    <col min="4827" max="4827" width="11.85546875" style="35" customWidth="1"/>
    <col min="4828" max="4828" width="10.140625" style="35" customWidth="1"/>
    <col min="4829" max="4829" width="10.7109375" style="35" customWidth="1"/>
    <col min="4830" max="4830" width="12.140625" style="35" customWidth="1"/>
    <col min="4831" max="4832" width="10.140625" style="35" customWidth="1"/>
    <col min="4833" max="4833" width="10.28515625" style="35" customWidth="1"/>
    <col min="4834" max="4834" width="11" style="35" customWidth="1"/>
    <col min="4835" max="4835" width="10.42578125" style="35" customWidth="1"/>
    <col min="4836" max="4836" width="9.7109375" style="35" customWidth="1"/>
    <col min="4837" max="4837" width="10.5703125" style="35" customWidth="1"/>
    <col min="4838" max="4838" width="17.7109375" style="35" customWidth="1"/>
    <col min="4839" max="4839" width="11.85546875" style="35" customWidth="1"/>
    <col min="4840" max="4840" width="13.140625" style="35" customWidth="1"/>
    <col min="4841" max="5072" width="9.140625" style="35"/>
    <col min="5073" max="5073" width="5" style="35" customWidth="1"/>
    <col min="5074" max="5074" width="21.42578125" style="35" customWidth="1"/>
    <col min="5075" max="5075" width="9.5703125" style="35" customWidth="1"/>
    <col min="5076" max="5076" width="9.85546875" style="35" customWidth="1"/>
    <col min="5077" max="5077" width="10" style="35" customWidth="1"/>
    <col min="5078" max="5079" width="0" style="35" hidden="1" customWidth="1"/>
    <col min="5080" max="5080" width="10" style="35" customWidth="1"/>
    <col min="5081" max="5081" width="0" style="35" hidden="1" customWidth="1"/>
    <col min="5082" max="5082" width="10.42578125" style="35" customWidth="1"/>
    <col min="5083" max="5083" width="11.85546875" style="35" customWidth="1"/>
    <col min="5084" max="5084" width="10.140625" style="35" customWidth="1"/>
    <col min="5085" max="5085" width="10.7109375" style="35" customWidth="1"/>
    <col min="5086" max="5086" width="12.140625" style="35" customWidth="1"/>
    <col min="5087" max="5088" width="10.140625" style="35" customWidth="1"/>
    <col min="5089" max="5089" width="10.28515625" style="35" customWidth="1"/>
    <col min="5090" max="5090" width="11" style="35" customWidth="1"/>
    <col min="5091" max="5091" width="10.42578125" style="35" customWidth="1"/>
    <col min="5092" max="5092" width="9.7109375" style="35" customWidth="1"/>
    <col min="5093" max="5093" width="10.5703125" style="35" customWidth="1"/>
    <col min="5094" max="5094" width="17.7109375" style="35" customWidth="1"/>
    <col min="5095" max="5095" width="11.85546875" style="35" customWidth="1"/>
    <col min="5096" max="5096" width="13.140625" style="35" customWidth="1"/>
    <col min="5097" max="5328" width="9.140625" style="35"/>
    <col min="5329" max="5329" width="5" style="35" customWidth="1"/>
    <col min="5330" max="5330" width="21.42578125" style="35" customWidth="1"/>
    <col min="5331" max="5331" width="9.5703125" style="35" customWidth="1"/>
    <col min="5332" max="5332" width="9.85546875" style="35" customWidth="1"/>
    <col min="5333" max="5333" width="10" style="35" customWidth="1"/>
    <col min="5334" max="5335" width="0" style="35" hidden="1" customWidth="1"/>
    <col min="5336" max="5336" width="10" style="35" customWidth="1"/>
    <col min="5337" max="5337" width="0" style="35" hidden="1" customWidth="1"/>
    <col min="5338" max="5338" width="10.42578125" style="35" customWidth="1"/>
    <col min="5339" max="5339" width="11.85546875" style="35" customWidth="1"/>
    <col min="5340" max="5340" width="10.140625" style="35" customWidth="1"/>
    <col min="5341" max="5341" width="10.7109375" style="35" customWidth="1"/>
    <col min="5342" max="5342" width="12.140625" style="35" customWidth="1"/>
    <col min="5343" max="5344" width="10.140625" style="35" customWidth="1"/>
    <col min="5345" max="5345" width="10.28515625" style="35" customWidth="1"/>
    <col min="5346" max="5346" width="11" style="35" customWidth="1"/>
    <col min="5347" max="5347" width="10.42578125" style="35" customWidth="1"/>
    <col min="5348" max="5348" width="9.7109375" style="35" customWidth="1"/>
    <col min="5349" max="5349" width="10.5703125" style="35" customWidth="1"/>
    <col min="5350" max="5350" width="17.7109375" style="35" customWidth="1"/>
    <col min="5351" max="5351" width="11.85546875" style="35" customWidth="1"/>
    <col min="5352" max="5352" width="13.140625" style="35" customWidth="1"/>
    <col min="5353" max="5584" width="9.140625" style="35"/>
    <col min="5585" max="5585" width="5" style="35" customWidth="1"/>
    <col min="5586" max="5586" width="21.42578125" style="35" customWidth="1"/>
    <col min="5587" max="5587" width="9.5703125" style="35" customWidth="1"/>
    <col min="5588" max="5588" width="9.85546875" style="35" customWidth="1"/>
    <col min="5589" max="5589" width="10" style="35" customWidth="1"/>
    <col min="5590" max="5591" width="0" style="35" hidden="1" customWidth="1"/>
    <col min="5592" max="5592" width="10" style="35" customWidth="1"/>
    <col min="5593" max="5593" width="0" style="35" hidden="1" customWidth="1"/>
    <col min="5594" max="5594" width="10.42578125" style="35" customWidth="1"/>
    <col min="5595" max="5595" width="11.85546875" style="35" customWidth="1"/>
    <col min="5596" max="5596" width="10.140625" style="35" customWidth="1"/>
    <col min="5597" max="5597" width="10.7109375" style="35" customWidth="1"/>
    <col min="5598" max="5598" width="12.140625" style="35" customWidth="1"/>
    <col min="5599" max="5600" width="10.140625" style="35" customWidth="1"/>
    <col min="5601" max="5601" width="10.28515625" style="35" customWidth="1"/>
    <col min="5602" max="5602" width="11" style="35" customWidth="1"/>
    <col min="5603" max="5603" width="10.42578125" style="35" customWidth="1"/>
    <col min="5604" max="5604" width="9.7109375" style="35" customWidth="1"/>
    <col min="5605" max="5605" width="10.5703125" style="35" customWidth="1"/>
    <col min="5606" max="5606" width="17.7109375" style="35" customWidth="1"/>
    <col min="5607" max="5607" width="11.85546875" style="35" customWidth="1"/>
    <col min="5608" max="5608" width="13.140625" style="35" customWidth="1"/>
    <col min="5609" max="5840" width="9.140625" style="35"/>
    <col min="5841" max="5841" width="5" style="35" customWidth="1"/>
    <col min="5842" max="5842" width="21.42578125" style="35" customWidth="1"/>
    <col min="5843" max="5843" width="9.5703125" style="35" customWidth="1"/>
    <col min="5844" max="5844" width="9.85546875" style="35" customWidth="1"/>
    <col min="5845" max="5845" width="10" style="35" customWidth="1"/>
    <col min="5846" max="5847" width="0" style="35" hidden="1" customWidth="1"/>
    <col min="5848" max="5848" width="10" style="35" customWidth="1"/>
    <col min="5849" max="5849" width="0" style="35" hidden="1" customWidth="1"/>
    <col min="5850" max="5850" width="10.42578125" style="35" customWidth="1"/>
    <col min="5851" max="5851" width="11.85546875" style="35" customWidth="1"/>
    <col min="5852" max="5852" width="10.140625" style="35" customWidth="1"/>
    <col min="5853" max="5853" width="10.7109375" style="35" customWidth="1"/>
    <col min="5854" max="5854" width="12.140625" style="35" customWidth="1"/>
    <col min="5855" max="5856" width="10.140625" style="35" customWidth="1"/>
    <col min="5857" max="5857" width="10.28515625" style="35" customWidth="1"/>
    <col min="5858" max="5858" width="11" style="35" customWidth="1"/>
    <col min="5859" max="5859" width="10.42578125" style="35" customWidth="1"/>
    <col min="5860" max="5860" width="9.7109375" style="35" customWidth="1"/>
    <col min="5861" max="5861" width="10.5703125" style="35" customWidth="1"/>
    <col min="5862" max="5862" width="17.7109375" style="35" customWidth="1"/>
    <col min="5863" max="5863" width="11.85546875" style="35" customWidth="1"/>
    <col min="5864" max="5864" width="13.140625" style="35" customWidth="1"/>
    <col min="5865" max="6096" width="9.140625" style="35"/>
    <col min="6097" max="6097" width="5" style="35" customWidth="1"/>
    <col min="6098" max="6098" width="21.42578125" style="35" customWidth="1"/>
    <col min="6099" max="6099" width="9.5703125" style="35" customWidth="1"/>
    <col min="6100" max="6100" width="9.85546875" style="35" customWidth="1"/>
    <col min="6101" max="6101" width="10" style="35" customWidth="1"/>
    <col min="6102" max="6103" width="0" style="35" hidden="1" customWidth="1"/>
    <col min="6104" max="6104" width="10" style="35" customWidth="1"/>
    <col min="6105" max="6105" width="0" style="35" hidden="1" customWidth="1"/>
    <col min="6106" max="6106" width="10.42578125" style="35" customWidth="1"/>
    <col min="6107" max="6107" width="11.85546875" style="35" customWidth="1"/>
    <col min="6108" max="6108" width="10.140625" style="35" customWidth="1"/>
    <col min="6109" max="6109" width="10.7109375" style="35" customWidth="1"/>
    <col min="6110" max="6110" width="12.140625" style="35" customWidth="1"/>
    <col min="6111" max="6112" width="10.140625" style="35" customWidth="1"/>
    <col min="6113" max="6113" width="10.28515625" style="35" customWidth="1"/>
    <col min="6114" max="6114" width="11" style="35" customWidth="1"/>
    <col min="6115" max="6115" width="10.42578125" style="35" customWidth="1"/>
    <col min="6116" max="6116" width="9.7109375" style="35" customWidth="1"/>
    <col min="6117" max="6117" width="10.5703125" style="35" customWidth="1"/>
    <col min="6118" max="6118" width="17.7109375" style="35" customWidth="1"/>
    <col min="6119" max="6119" width="11.85546875" style="35" customWidth="1"/>
    <col min="6120" max="6120" width="13.140625" style="35" customWidth="1"/>
    <col min="6121" max="6352" width="9.140625" style="35"/>
    <col min="6353" max="6353" width="5" style="35" customWidth="1"/>
    <col min="6354" max="6354" width="21.42578125" style="35" customWidth="1"/>
    <col min="6355" max="6355" width="9.5703125" style="35" customWidth="1"/>
    <col min="6356" max="6356" width="9.85546875" style="35" customWidth="1"/>
    <col min="6357" max="6357" width="10" style="35" customWidth="1"/>
    <col min="6358" max="6359" width="0" style="35" hidden="1" customWidth="1"/>
    <col min="6360" max="6360" width="10" style="35" customWidth="1"/>
    <col min="6361" max="6361" width="0" style="35" hidden="1" customWidth="1"/>
    <col min="6362" max="6362" width="10.42578125" style="35" customWidth="1"/>
    <col min="6363" max="6363" width="11.85546875" style="35" customWidth="1"/>
    <col min="6364" max="6364" width="10.140625" style="35" customWidth="1"/>
    <col min="6365" max="6365" width="10.7109375" style="35" customWidth="1"/>
    <col min="6366" max="6366" width="12.140625" style="35" customWidth="1"/>
    <col min="6367" max="6368" width="10.140625" style="35" customWidth="1"/>
    <col min="6369" max="6369" width="10.28515625" style="35" customWidth="1"/>
    <col min="6370" max="6370" width="11" style="35" customWidth="1"/>
    <col min="6371" max="6371" width="10.42578125" style="35" customWidth="1"/>
    <col min="6372" max="6372" width="9.7109375" style="35" customWidth="1"/>
    <col min="6373" max="6373" width="10.5703125" style="35" customWidth="1"/>
    <col min="6374" max="6374" width="17.7109375" style="35" customWidth="1"/>
    <col min="6375" max="6375" width="11.85546875" style="35" customWidth="1"/>
    <col min="6376" max="6376" width="13.140625" style="35" customWidth="1"/>
    <col min="6377" max="6608" width="9.140625" style="35"/>
    <col min="6609" max="6609" width="5" style="35" customWidth="1"/>
    <col min="6610" max="6610" width="21.42578125" style="35" customWidth="1"/>
    <col min="6611" max="6611" width="9.5703125" style="35" customWidth="1"/>
    <col min="6612" max="6612" width="9.85546875" style="35" customWidth="1"/>
    <col min="6613" max="6613" width="10" style="35" customWidth="1"/>
    <col min="6614" max="6615" width="0" style="35" hidden="1" customWidth="1"/>
    <col min="6616" max="6616" width="10" style="35" customWidth="1"/>
    <col min="6617" max="6617" width="0" style="35" hidden="1" customWidth="1"/>
    <col min="6618" max="6618" width="10.42578125" style="35" customWidth="1"/>
    <col min="6619" max="6619" width="11.85546875" style="35" customWidth="1"/>
    <col min="6620" max="6620" width="10.140625" style="35" customWidth="1"/>
    <col min="6621" max="6621" width="10.7109375" style="35" customWidth="1"/>
    <col min="6622" max="6622" width="12.140625" style="35" customWidth="1"/>
    <col min="6623" max="6624" width="10.140625" style="35" customWidth="1"/>
    <col min="6625" max="6625" width="10.28515625" style="35" customWidth="1"/>
    <col min="6626" max="6626" width="11" style="35" customWidth="1"/>
    <col min="6627" max="6627" width="10.42578125" style="35" customWidth="1"/>
    <col min="6628" max="6628" width="9.7109375" style="35" customWidth="1"/>
    <col min="6629" max="6629" width="10.5703125" style="35" customWidth="1"/>
    <col min="6630" max="6630" width="17.7109375" style="35" customWidth="1"/>
    <col min="6631" max="6631" width="11.85546875" style="35" customWidth="1"/>
    <col min="6632" max="6632" width="13.140625" style="35" customWidth="1"/>
    <col min="6633" max="6864" width="9.140625" style="35"/>
    <col min="6865" max="6865" width="5" style="35" customWidth="1"/>
    <col min="6866" max="6866" width="21.42578125" style="35" customWidth="1"/>
    <col min="6867" max="6867" width="9.5703125" style="35" customWidth="1"/>
    <col min="6868" max="6868" width="9.85546875" style="35" customWidth="1"/>
    <col min="6869" max="6869" width="10" style="35" customWidth="1"/>
    <col min="6870" max="6871" width="0" style="35" hidden="1" customWidth="1"/>
    <col min="6872" max="6872" width="10" style="35" customWidth="1"/>
    <col min="6873" max="6873" width="0" style="35" hidden="1" customWidth="1"/>
    <col min="6874" max="6874" width="10.42578125" style="35" customWidth="1"/>
    <col min="6875" max="6875" width="11.85546875" style="35" customWidth="1"/>
    <col min="6876" max="6876" width="10.140625" style="35" customWidth="1"/>
    <col min="6877" max="6877" width="10.7109375" style="35" customWidth="1"/>
    <col min="6878" max="6878" width="12.140625" style="35" customWidth="1"/>
    <col min="6879" max="6880" width="10.140625" style="35" customWidth="1"/>
    <col min="6881" max="6881" width="10.28515625" style="35" customWidth="1"/>
    <col min="6882" max="6882" width="11" style="35" customWidth="1"/>
    <col min="6883" max="6883" width="10.42578125" style="35" customWidth="1"/>
    <col min="6884" max="6884" width="9.7109375" style="35" customWidth="1"/>
    <col min="6885" max="6885" width="10.5703125" style="35" customWidth="1"/>
    <col min="6886" max="6886" width="17.7109375" style="35" customWidth="1"/>
    <col min="6887" max="6887" width="11.85546875" style="35" customWidth="1"/>
    <col min="6888" max="6888" width="13.140625" style="35" customWidth="1"/>
    <col min="6889" max="7120" width="9.140625" style="35"/>
    <col min="7121" max="7121" width="5" style="35" customWidth="1"/>
    <col min="7122" max="7122" width="21.42578125" style="35" customWidth="1"/>
    <col min="7123" max="7123" width="9.5703125" style="35" customWidth="1"/>
    <col min="7124" max="7124" width="9.85546875" style="35" customWidth="1"/>
    <col min="7125" max="7125" width="10" style="35" customWidth="1"/>
    <col min="7126" max="7127" width="0" style="35" hidden="1" customWidth="1"/>
    <col min="7128" max="7128" width="10" style="35" customWidth="1"/>
    <col min="7129" max="7129" width="0" style="35" hidden="1" customWidth="1"/>
    <col min="7130" max="7130" width="10.42578125" style="35" customWidth="1"/>
    <col min="7131" max="7131" width="11.85546875" style="35" customWidth="1"/>
    <col min="7132" max="7132" width="10.140625" style="35" customWidth="1"/>
    <col min="7133" max="7133" width="10.7109375" style="35" customWidth="1"/>
    <col min="7134" max="7134" width="12.140625" style="35" customWidth="1"/>
    <col min="7135" max="7136" width="10.140625" style="35" customWidth="1"/>
    <col min="7137" max="7137" width="10.28515625" style="35" customWidth="1"/>
    <col min="7138" max="7138" width="11" style="35" customWidth="1"/>
    <col min="7139" max="7139" width="10.42578125" style="35" customWidth="1"/>
    <col min="7140" max="7140" width="9.7109375" style="35" customWidth="1"/>
    <col min="7141" max="7141" width="10.5703125" style="35" customWidth="1"/>
    <col min="7142" max="7142" width="17.7109375" style="35" customWidth="1"/>
    <col min="7143" max="7143" width="11.85546875" style="35" customWidth="1"/>
    <col min="7144" max="7144" width="13.140625" style="35" customWidth="1"/>
    <col min="7145" max="7376" width="9.140625" style="35"/>
    <col min="7377" max="7377" width="5" style="35" customWidth="1"/>
    <col min="7378" max="7378" width="21.42578125" style="35" customWidth="1"/>
    <col min="7379" max="7379" width="9.5703125" style="35" customWidth="1"/>
    <col min="7380" max="7380" width="9.85546875" style="35" customWidth="1"/>
    <col min="7381" max="7381" width="10" style="35" customWidth="1"/>
    <col min="7382" max="7383" width="0" style="35" hidden="1" customWidth="1"/>
    <col min="7384" max="7384" width="10" style="35" customWidth="1"/>
    <col min="7385" max="7385" width="0" style="35" hidden="1" customWidth="1"/>
    <col min="7386" max="7386" width="10.42578125" style="35" customWidth="1"/>
    <col min="7387" max="7387" width="11.85546875" style="35" customWidth="1"/>
    <col min="7388" max="7388" width="10.140625" style="35" customWidth="1"/>
    <col min="7389" max="7389" width="10.7109375" style="35" customWidth="1"/>
    <col min="7390" max="7390" width="12.140625" style="35" customWidth="1"/>
    <col min="7391" max="7392" width="10.140625" style="35" customWidth="1"/>
    <col min="7393" max="7393" width="10.28515625" style="35" customWidth="1"/>
    <col min="7394" max="7394" width="11" style="35" customWidth="1"/>
    <col min="7395" max="7395" width="10.42578125" style="35" customWidth="1"/>
    <col min="7396" max="7396" width="9.7109375" style="35" customWidth="1"/>
    <col min="7397" max="7397" width="10.5703125" style="35" customWidth="1"/>
    <col min="7398" max="7398" width="17.7109375" style="35" customWidth="1"/>
    <col min="7399" max="7399" width="11.85546875" style="35" customWidth="1"/>
    <col min="7400" max="7400" width="13.140625" style="35" customWidth="1"/>
    <col min="7401" max="7632" width="9.140625" style="35"/>
    <col min="7633" max="7633" width="5" style="35" customWidth="1"/>
    <col min="7634" max="7634" width="21.42578125" style="35" customWidth="1"/>
    <col min="7635" max="7635" width="9.5703125" style="35" customWidth="1"/>
    <col min="7636" max="7636" width="9.85546875" style="35" customWidth="1"/>
    <col min="7637" max="7637" width="10" style="35" customWidth="1"/>
    <col min="7638" max="7639" width="0" style="35" hidden="1" customWidth="1"/>
    <col min="7640" max="7640" width="10" style="35" customWidth="1"/>
    <col min="7641" max="7641" width="0" style="35" hidden="1" customWidth="1"/>
    <col min="7642" max="7642" width="10.42578125" style="35" customWidth="1"/>
    <col min="7643" max="7643" width="11.85546875" style="35" customWidth="1"/>
    <col min="7644" max="7644" width="10.140625" style="35" customWidth="1"/>
    <col min="7645" max="7645" width="10.7109375" style="35" customWidth="1"/>
    <col min="7646" max="7646" width="12.140625" style="35" customWidth="1"/>
    <col min="7647" max="7648" width="10.140625" style="35" customWidth="1"/>
    <col min="7649" max="7649" width="10.28515625" style="35" customWidth="1"/>
    <col min="7650" max="7650" width="11" style="35" customWidth="1"/>
    <col min="7651" max="7651" width="10.42578125" style="35" customWidth="1"/>
    <col min="7652" max="7652" width="9.7109375" style="35" customWidth="1"/>
    <col min="7653" max="7653" width="10.5703125" style="35" customWidth="1"/>
    <col min="7654" max="7654" width="17.7109375" style="35" customWidth="1"/>
    <col min="7655" max="7655" width="11.85546875" style="35" customWidth="1"/>
    <col min="7656" max="7656" width="13.140625" style="35" customWidth="1"/>
    <col min="7657" max="7888" width="9.140625" style="35"/>
    <col min="7889" max="7889" width="5" style="35" customWidth="1"/>
    <col min="7890" max="7890" width="21.42578125" style="35" customWidth="1"/>
    <col min="7891" max="7891" width="9.5703125" style="35" customWidth="1"/>
    <col min="7892" max="7892" width="9.85546875" style="35" customWidth="1"/>
    <col min="7893" max="7893" width="10" style="35" customWidth="1"/>
    <col min="7894" max="7895" width="0" style="35" hidden="1" customWidth="1"/>
    <col min="7896" max="7896" width="10" style="35" customWidth="1"/>
    <col min="7897" max="7897" width="0" style="35" hidden="1" customWidth="1"/>
    <col min="7898" max="7898" width="10.42578125" style="35" customWidth="1"/>
    <col min="7899" max="7899" width="11.85546875" style="35" customWidth="1"/>
    <col min="7900" max="7900" width="10.140625" style="35" customWidth="1"/>
    <col min="7901" max="7901" width="10.7109375" style="35" customWidth="1"/>
    <col min="7902" max="7902" width="12.140625" style="35" customWidth="1"/>
    <col min="7903" max="7904" width="10.140625" style="35" customWidth="1"/>
    <col min="7905" max="7905" width="10.28515625" style="35" customWidth="1"/>
    <col min="7906" max="7906" width="11" style="35" customWidth="1"/>
    <col min="7907" max="7907" width="10.42578125" style="35" customWidth="1"/>
    <col min="7908" max="7908" width="9.7109375" style="35" customWidth="1"/>
    <col min="7909" max="7909" width="10.5703125" style="35" customWidth="1"/>
    <col min="7910" max="7910" width="17.7109375" style="35" customWidth="1"/>
    <col min="7911" max="7911" width="11.85546875" style="35" customWidth="1"/>
    <col min="7912" max="7912" width="13.140625" style="35" customWidth="1"/>
    <col min="7913" max="8144" width="9.140625" style="35"/>
    <col min="8145" max="8145" width="5" style="35" customWidth="1"/>
    <col min="8146" max="8146" width="21.42578125" style="35" customWidth="1"/>
    <col min="8147" max="8147" width="9.5703125" style="35" customWidth="1"/>
    <col min="8148" max="8148" width="9.85546875" style="35" customWidth="1"/>
    <col min="8149" max="8149" width="10" style="35" customWidth="1"/>
    <col min="8150" max="8151" width="0" style="35" hidden="1" customWidth="1"/>
    <col min="8152" max="8152" width="10" style="35" customWidth="1"/>
    <col min="8153" max="8153" width="0" style="35" hidden="1" customWidth="1"/>
    <col min="8154" max="8154" width="10.42578125" style="35" customWidth="1"/>
    <col min="8155" max="8155" width="11.85546875" style="35" customWidth="1"/>
    <col min="8156" max="8156" width="10.140625" style="35" customWidth="1"/>
    <col min="8157" max="8157" width="10.7109375" style="35" customWidth="1"/>
    <col min="8158" max="8158" width="12.140625" style="35" customWidth="1"/>
    <col min="8159" max="8160" width="10.140625" style="35" customWidth="1"/>
    <col min="8161" max="8161" width="10.28515625" style="35" customWidth="1"/>
    <col min="8162" max="8162" width="11" style="35" customWidth="1"/>
    <col min="8163" max="8163" width="10.42578125" style="35" customWidth="1"/>
    <col min="8164" max="8164" width="9.7109375" style="35" customWidth="1"/>
    <col min="8165" max="8165" width="10.5703125" style="35" customWidth="1"/>
    <col min="8166" max="8166" width="17.7109375" style="35" customWidth="1"/>
    <col min="8167" max="8167" width="11.85546875" style="35" customWidth="1"/>
    <col min="8168" max="8168" width="13.140625" style="35" customWidth="1"/>
    <col min="8169" max="8400" width="9.140625" style="35"/>
    <col min="8401" max="8401" width="5" style="35" customWidth="1"/>
    <col min="8402" max="8402" width="21.42578125" style="35" customWidth="1"/>
    <col min="8403" max="8403" width="9.5703125" style="35" customWidth="1"/>
    <col min="8404" max="8404" width="9.85546875" style="35" customWidth="1"/>
    <col min="8405" max="8405" width="10" style="35" customWidth="1"/>
    <col min="8406" max="8407" width="0" style="35" hidden="1" customWidth="1"/>
    <col min="8408" max="8408" width="10" style="35" customWidth="1"/>
    <col min="8409" max="8409" width="0" style="35" hidden="1" customWidth="1"/>
    <col min="8410" max="8410" width="10.42578125" style="35" customWidth="1"/>
    <col min="8411" max="8411" width="11.85546875" style="35" customWidth="1"/>
    <col min="8412" max="8412" width="10.140625" style="35" customWidth="1"/>
    <col min="8413" max="8413" width="10.7109375" style="35" customWidth="1"/>
    <col min="8414" max="8414" width="12.140625" style="35" customWidth="1"/>
    <col min="8415" max="8416" width="10.140625" style="35" customWidth="1"/>
    <col min="8417" max="8417" width="10.28515625" style="35" customWidth="1"/>
    <col min="8418" max="8418" width="11" style="35" customWidth="1"/>
    <col min="8419" max="8419" width="10.42578125" style="35" customWidth="1"/>
    <col min="8420" max="8420" width="9.7109375" style="35" customWidth="1"/>
    <col min="8421" max="8421" width="10.5703125" style="35" customWidth="1"/>
    <col min="8422" max="8422" width="17.7109375" style="35" customWidth="1"/>
    <col min="8423" max="8423" width="11.85546875" style="35" customWidth="1"/>
    <col min="8424" max="8424" width="13.140625" style="35" customWidth="1"/>
    <col min="8425" max="8656" width="9.140625" style="35"/>
    <col min="8657" max="8657" width="5" style="35" customWidth="1"/>
    <col min="8658" max="8658" width="21.42578125" style="35" customWidth="1"/>
    <col min="8659" max="8659" width="9.5703125" style="35" customWidth="1"/>
    <col min="8660" max="8660" width="9.85546875" style="35" customWidth="1"/>
    <col min="8661" max="8661" width="10" style="35" customWidth="1"/>
    <col min="8662" max="8663" width="0" style="35" hidden="1" customWidth="1"/>
    <col min="8664" max="8664" width="10" style="35" customWidth="1"/>
    <col min="8665" max="8665" width="0" style="35" hidden="1" customWidth="1"/>
    <col min="8666" max="8666" width="10.42578125" style="35" customWidth="1"/>
    <col min="8667" max="8667" width="11.85546875" style="35" customWidth="1"/>
    <col min="8668" max="8668" width="10.140625" style="35" customWidth="1"/>
    <col min="8669" max="8669" width="10.7109375" style="35" customWidth="1"/>
    <col min="8670" max="8670" width="12.140625" style="35" customWidth="1"/>
    <col min="8671" max="8672" width="10.140625" style="35" customWidth="1"/>
    <col min="8673" max="8673" width="10.28515625" style="35" customWidth="1"/>
    <col min="8674" max="8674" width="11" style="35" customWidth="1"/>
    <col min="8675" max="8675" width="10.42578125" style="35" customWidth="1"/>
    <col min="8676" max="8676" width="9.7109375" style="35" customWidth="1"/>
    <col min="8677" max="8677" width="10.5703125" style="35" customWidth="1"/>
    <col min="8678" max="8678" width="17.7109375" style="35" customWidth="1"/>
    <col min="8679" max="8679" width="11.85546875" style="35" customWidth="1"/>
    <col min="8680" max="8680" width="13.140625" style="35" customWidth="1"/>
    <col min="8681" max="8912" width="9.140625" style="35"/>
    <col min="8913" max="8913" width="5" style="35" customWidth="1"/>
    <col min="8914" max="8914" width="21.42578125" style="35" customWidth="1"/>
    <col min="8915" max="8915" width="9.5703125" style="35" customWidth="1"/>
    <col min="8916" max="8916" width="9.85546875" style="35" customWidth="1"/>
    <col min="8917" max="8917" width="10" style="35" customWidth="1"/>
    <col min="8918" max="8919" width="0" style="35" hidden="1" customWidth="1"/>
    <col min="8920" max="8920" width="10" style="35" customWidth="1"/>
    <col min="8921" max="8921" width="0" style="35" hidden="1" customWidth="1"/>
    <col min="8922" max="8922" width="10.42578125" style="35" customWidth="1"/>
    <col min="8923" max="8923" width="11.85546875" style="35" customWidth="1"/>
    <col min="8924" max="8924" width="10.140625" style="35" customWidth="1"/>
    <col min="8925" max="8925" width="10.7109375" style="35" customWidth="1"/>
    <col min="8926" max="8926" width="12.140625" style="35" customWidth="1"/>
    <col min="8927" max="8928" width="10.140625" style="35" customWidth="1"/>
    <col min="8929" max="8929" width="10.28515625" style="35" customWidth="1"/>
    <col min="8930" max="8930" width="11" style="35" customWidth="1"/>
    <col min="8931" max="8931" width="10.42578125" style="35" customWidth="1"/>
    <col min="8932" max="8932" width="9.7109375" style="35" customWidth="1"/>
    <col min="8933" max="8933" width="10.5703125" style="35" customWidth="1"/>
    <col min="8934" max="8934" width="17.7109375" style="35" customWidth="1"/>
    <col min="8935" max="8935" width="11.85546875" style="35" customWidth="1"/>
    <col min="8936" max="8936" width="13.140625" style="35" customWidth="1"/>
    <col min="8937" max="9168" width="9.140625" style="35"/>
    <col min="9169" max="9169" width="5" style="35" customWidth="1"/>
    <col min="9170" max="9170" width="21.42578125" style="35" customWidth="1"/>
    <col min="9171" max="9171" width="9.5703125" style="35" customWidth="1"/>
    <col min="9172" max="9172" width="9.85546875" style="35" customWidth="1"/>
    <col min="9173" max="9173" width="10" style="35" customWidth="1"/>
    <col min="9174" max="9175" width="0" style="35" hidden="1" customWidth="1"/>
    <col min="9176" max="9176" width="10" style="35" customWidth="1"/>
    <col min="9177" max="9177" width="0" style="35" hidden="1" customWidth="1"/>
    <col min="9178" max="9178" width="10.42578125" style="35" customWidth="1"/>
    <col min="9179" max="9179" width="11.85546875" style="35" customWidth="1"/>
    <col min="9180" max="9180" width="10.140625" style="35" customWidth="1"/>
    <col min="9181" max="9181" width="10.7109375" style="35" customWidth="1"/>
    <col min="9182" max="9182" width="12.140625" style="35" customWidth="1"/>
    <col min="9183" max="9184" width="10.140625" style="35" customWidth="1"/>
    <col min="9185" max="9185" width="10.28515625" style="35" customWidth="1"/>
    <col min="9186" max="9186" width="11" style="35" customWidth="1"/>
    <col min="9187" max="9187" width="10.42578125" style="35" customWidth="1"/>
    <col min="9188" max="9188" width="9.7109375" style="35" customWidth="1"/>
    <col min="9189" max="9189" width="10.5703125" style="35" customWidth="1"/>
    <col min="9190" max="9190" width="17.7109375" style="35" customWidth="1"/>
    <col min="9191" max="9191" width="11.85546875" style="35" customWidth="1"/>
    <col min="9192" max="9192" width="13.140625" style="35" customWidth="1"/>
    <col min="9193" max="9424" width="9.140625" style="35"/>
    <col min="9425" max="9425" width="5" style="35" customWidth="1"/>
    <col min="9426" max="9426" width="21.42578125" style="35" customWidth="1"/>
    <col min="9427" max="9427" width="9.5703125" style="35" customWidth="1"/>
    <col min="9428" max="9428" width="9.85546875" style="35" customWidth="1"/>
    <col min="9429" max="9429" width="10" style="35" customWidth="1"/>
    <col min="9430" max="9431" width="0" style="35" hidden="1" customWidth="1"/>
    <col min="9432" max="9432" width="10" style="35" customWidth="1"/>
    <col min="9433" max="9433" width="0" style="35" hidden="1" customWidth="1"/>
    <col min="9434" max="9434" width="10.42578125" style="35" customWidth="1"/>
    <col min="9435" max="9435" width="11.85546875" style="35" customWidth="1"/>
    <col min="9436" max="9436" width="10.140625" style="35" customWidth="1"/>
    <col min="9437" max="9437" width="10.7109375" style="35" customWidth="1"/>
    <col min="9438" max="9438" width="12.140625" style="35" customWidth="1"/>
    <col min="9439" max="9440" width="10.140625" style="35" customWidth="1"/>
    <col min="9441" max="9441" width="10.28515625" style="35" customWidth="1"/>
    <col min="9442" max="9442" width="11" style="35" customWidth="1"/>
    <col min="9443" max="9443" width="10.42578125" style="35" customWidth="1"/>
    <col min="9444" max="9444" width="9.7109375" style="35" customWidth="1"/>
    <col min="9445" max="9445" width="10.5703125" style="35" customWidth="1"/>
    <col min="9446" max="9446" width="17.7109375" style="35" customWidth="1"/>
    <col min="9447" max="9447" width="11.85546875" style="35" customWidth="1"/>
    <col min="9448" max="9448" width="13.140625" style="35" customWidth="1"/>
    <col min="9449" max="9680" width="9.140625" style="35"/>
    <col min="9681" max="9681" width="5" style="35" customWidth="1"/>
    <col min="9682" max="9682" width="21.42578125" style="35" customWidth="1"/>
    <col min="9683" max="9683" width="9.5703125" style="35" customWidth="1"/>
    <col min="9684" max="9684" width="9.85546875" style="35" customWidth="1"/>
    <col min="9685" max="9685" width="10" style="35" customWidth="1"/>
    <col min="9686" max="9687" width="0" style="35" hidden="1" customWidth="1"/>
    <col min="9688" max="9688" width="10" style="35" customWidth="1"/>
    <col min="9689" max="9689" width="0" style="35" hidden="1" customWidth="1"/>
    <col min="9690" max="9690" width="10.42578125" style="35" customWidth="1"/>
    <col min="9691" max="9691" width="11.85546875" style="35" customWidth="1"/>
    <col min="9692" max="9692" width="10.140625" style="35" customWidth="1"/>
    <col min="9693" max="9693" width="10.7109375" style="35" customWidth="1"/>
    <col min="9694" max="9694" width="12.140625" style="35" customWidth="1"/>
    <col min="9695" max="9696" width="10.140625" style="35" customWidth="1"/>
    <col min="9697" max="9697" width="10.28515625" style="35" customWidth="1"/>
    <col min="9698" max="9698" width="11" style="35" customWidth="1"/>
    <col min="9699" max="9699" width="10.42578125" style="35" customWidth="1"/>
    <col min="9700" max="9700" width="9.7109375" style="35" customWidth="1"/>
    <col min="9701" max="9701" width="10.5703125" style="35" customWidth="1"/>
    <col min="9702" max="9702" width="17.7109375" style="35" customWidth="1"/>
    <col min="9703" max="9703" width="11.85546875" style="35" customWidth="1"/>
    <col min="9704" max="9704" width="13.140625" style="35" customWidth="1"/>
    <col min="9705" max="9936" width="9.140625" style="35"/>
    <col min="9937" max="9937" width="5" style="35" customWidth="1"/>
    <col min="9938" max="9938" width="21.42578125" style="35" customWidth="1"/>
    <col min="9939" max="9939" width="9.5703125" style="35" customWidth="1"/>
    <col min="9940" max="9940" width="9.85546875" style="35" customWidth="1"/>
    <col min="9941" max="9941" width="10" style="35" customWidth="1"/>
    <col min="9942" max="9943" width="0" style="35" hidden="1" customWidth="1"/>
    <col min="9944" max="9944" width="10" style="35" customWidth="1"/>
    <col min="9945" max="9945" width="0" style="35" hidden="1" customWidth="1"/>
    <col min="9946" max="9946" width="10.42578125" style="35" customWidth="1"/>
    <col min="9947" max="9947" width="11.85546875" style="35" customWidth="1"/>
    <col min="9948" max="9948" width="10.140625" style="35" customWidth="1"/>
    <col min="9949" max="9949" width="10.7109375" style="35" customWidth="1"/>
    <col min="9950" max="9950" width="12.140625" style="35" customWidth="1"/>
    <col min="9951" max="9952" width="10.140625" style="35" customWidth="1"/>
    <col min="9953" max="9953" width="10.28515625" style="35" customWidth="1"/>
    <col min="9954" max="9954" width="11" style="35" customWidth="1"/>
    <col min="9955" max="9955" width="10.42578125" style="35" customWidth="1"/>
    <col min="9956" max="9956" width="9.7109375" style="35" customWidth="1"/>
    <col min="9957" max="9957" width="10.5703125" style="35" customWidth="1"/>
    <col min="9958" max="9958" width="17.7109375" style="35" customWidth="1"/>
    <col min="9959" max="9959" width="11.85546875" style="35" customWidth="1"/>
    <col min="9960" max="9960" width="13.140625" style="35" customWidth="1"/>
    <col min="9961" max="10192" width="9.140625" style="35"/>
    <col min="10193" max="10193" width="5" style="35" customWidth="1"/>
    <col min="10194" max="10194" width="21.42578125" style="35" customWidth="1"/>
    <col min="10195" max="10195" width="9.5703125" style="35" customWidth="1"/>
    <col min="10196" max="10196" width="9.85546875" style="35" customWidth="1"/>
    <col min="10197" max="10197" width="10" style="35" customWidth="1"/>
    <col min="10198" max="10199" width="0" style="35" hidden="1" customWidth="1"/>
    <col min="10200" max="10200" width="10" style="35" customWidth="1"/>
    <col min="10201" max="10201" width="0" style="35" hidden="1" customWidth="1"/>
    <col min="10202" max="10202" width="10.42578125" style="35" customWidth="1"/>
    <col min="10203" max="10203" width="11.85546875" style="35" customWidth="1"/>
    <col min="10204" max="10204" width="10.140625" style="35" customWidth="1"/>
    <col min="10205" max="10205" width="10.7109375" style="35" customWidth="1"/>
    <col min="10206" max="10206" width="12.140625" style="35" customWidth="1"/>
    <col min="10207" max="10208" width="10.140625" style="35" customWidth="1"/>
    <col min="10209" max="10209" width="10.28515625" style="35" customWidth="1"/>
    <col min="10210" max="10210" width="11" style="35" customWidth="1"/>
    <col min="10211" max="10211" width="10.42578125" style="35" customWidth="1"/>
    <col min="10212" max="10212" width="9.7109375" style="35" customWidth="1"/>
    <col min="10213" max="10213" width="10.5703125" style="35" customWidth="1"/>
    <col min="10214" max="10214" width="17.7109375" style="35" customWidth="1"/>
    <col min="10215" max="10215" width="11.85546875" style="35" customWidth="1"/>
    <col min="10216" max="10216" width="13.140625" style="35" customWidth="1"/>
    <col min="10217" max="10448" width="9.140625" style="35"/>
    <col min="10449" max="10449" width="5" style="35" customWidth="1"/>
    <col min="10450" max="10450" width="21.42578125" style="35" customWidth="1"/>
    <col min="10451" max="10451" width="9.5703125" style="35" customWidth="1"/>
    <col min="10452" max="10452" width="9.85546875" style="35" customWidth="1"/>
    <col min="10453" max="10453" width="10" style="35" customWidth="1"/>
    <col min="10454" max="10455" width="0" style="35" hidden="1" customWidth="1"/>
    <col min="10456" max="10456" width="10" style="35" customWidth="1"/>
    <col min="10457" max="10457" width="0" style="35" hidden="1" customWidth="1"/>
    <col min="10458" max="10458" width="10.42578125" style="35" customWidth="1"/>
    <col min="10459" max="10459" width="11.85546875" style="35" customWidth="1"/>
    <col min="10460" max="10460" width="10.140625" style="35" customWidth="1"/>
    <col min="10461" max="10461" width="10.7109375" style="35" customWidth="1"/>
    <col min="10462" max="10462" width="12.140625" style="35" customWidth="1"/>
    <col min="10463" max="10464" width="10.140625" style="35" customWidth="1"/>
    <col min="10465" max="10465" width="10.28515625" style="35" customWidth="1"/>
    <col min="10466" max="10466" width="11" style="35" customWidth="1"/>
    <col min="10467" max="10467" width="10.42578125" style="35" customWidth="1"/>
    <col min="10468" max="10468" width="9.7109375" style="35" customWidth="1"/>
    <col min="10469" max="10469" width="10.5703125" style="35" customWidth="1"/>
    <col min="10470" max="10470" width="17.7109375" style="35" customWidth="1"/>
    <col min="10471" max="10471" width="11.85546875" style="35" customWidth="1"/>
    <col min="10472" max="10472" width="13.140625" style="35" customWidth="1"/>
    <col min="10473" max="10704" width="9.140625" style="35"/>
    <col min="10705" max="10705" width="5" style="35" customWidth="1"/>
    <col min="10706" max="10706" width="21.42578125" style="35" customWidth="1"/>
    <col min="10707" max="10707" width="9.5703125" style="35" customWidth="1"/>
    <col min="10708" max="10708" width="9.85546875" style="35" customWidth="1"/>
    <col min="10709" max="10709" width="10" style="35" customWidth="1"/>
    <col min="10710" max="10711" width="0" style="35" hidden="1" customWidth="1"/>
    <col min="10712" max="10712" width="10" style="35" customWidth="1"/>
    <col min="10713" max="10713" width="0" style="35" hidden="1" customWidth="1"/>
    <col min="10714" max="10714" width="10.42578125" style="35" customWidth="1"/>
    <col min="10715" max="10715" width="11.85546875" style="35" customWidth="1"/>
    <col min="10716" max="10716" width="10.140625" style="35" customWidth="1"/>
    <col min="10717" max="10717" width="10.7109375" style="35" customWidth="1"/>
    <col min="10718" max="10718" width="12.140625" style="35" customWidth="1"/>
    <col min="10719" max="10720" width="10.140625" style="35" customWidth="1"/>
    <col min="10721" max="10721" width="10.28515625" style="35" customWidth="1"/>
    <col min="10722" max="10722" width="11" style="35" customWidth="1"/>
    <col min="10723" max="10723" width="10.42578125" style="35" customWidth="1"/>
    <col min="10724" max="10724" width="9.7109375" style="35" customWidth="1"/>
    <col min="10725" max="10725" width="10.5703125" style="35" customWidth="1"/>
    <col min="10726" max="10726" width="17.7109375" style="35" customWidth="1"/>
    <col min="10727" max="10727" width="11.85546875" style="35" customWidth="1"/>
    <col min="10728" max="10728" width="13.140625" style="35" customWidth="1"/>
    <col min="10729" max="10960" width="9.140625" style="35"/>
    <col min="10961" max="10961" width="5" style="35" customWidth="1"/>
    <col min="10962" max="10962" width="21.42578125" style="35" customWidth="1"/>
    <col min="10963" max="10963" width="9.5703125" style="35" customWidth="1"/>
    <col min="10964" max="10964" width="9.85546875" style="35" customWidth="1"/>
    <col min="10965" max="10965" width="10" style="35" customWidth="1"/>
    <col min="10966" max="10967" width="0" style="35" hidden="1" customWidth="1"/>
    <col min="10968" max="10968" width="10" style="35" customWidth="1"/>
    <col min="10969" max="10969" width="0" style="35" hidden="1" customWidth="1"/>
    <col min="10970" max="10970" width="10.42578125" style="35" customWidth="1"/>
    <col min="10971" max="10971" width="11.85546875" style="35" customWidth="1"/>
    <col min="10972" max="10972" width="10.140625" style="35" customWidth="1"/>
    <col min="10973" max="10973" width="10.7109375" style="35" customWidth="1"/>
    <col min="10974" max="10974" width="12.140625" style="35" customWidth="1"/>
    <col min="10975" max="10976" width="10.140625" style="35" customWidth="1"/>
    <col min="10977" max="10977" width="10.28515625" style="35" customWidth="1"/>
    <col min="10978" max="10978" width="11" style="35" customWidth="1"/>
    <col min="10979" max="10979" width="10.42578125" style="35" customWidth="1"/>
    <col min="10980" max="10980" width="9.7109375" style="35" customWidth="1"/>
    <col min="10981" max="10981" width="10.5703125" style="35" customWidth="1"/>
    <col min="10982" max="10982" width="17.7109375" style="35" customWidth="1"/>
    <col min="10983" max="10983" width="11.85546875" style="35" customWidth="1"/>
    <col min="10984" max="10984" width="13.140625" style="35" customWidth="1"/>
    <col min="10985" max="11216" width="9.140625" style="35"/>
    <col min="11217" max="11217" width="5" style="35" customWidth="1"/>
    <col min="11218" max="11218" width="21.42578125" style="35" customWidth="1"/>
    <col min="11219" max="11219" width="9.5703125" style="35" customWidth="1"/>
    <col min="11220" max="11220" width="9.85546875" style="35" customWidth="1"/>
    <col min="11221" max="11221" width="10" style="35" customWidth="1"/>
    <col min="11222" max="11223" width="0" style="35" hidden="1" customWidth="1"/>
    <col min="11224" max="11224" width="10" style="35" customWidth="1"/>
    <col min="11225" max="11225" width="0" style="35" hidden="1" customWidth="1"/>
    <col min="11226" max="11226" width="10.42578125" style="35" customWidth="1"/>
    <col min="11227" max="11227" width="11.85546875" style="35" customWidth="1"/>
    <col min="11228" max="11228" width="10.140625" style="35" customWidth="1"/>
    <col min="11229" max="11229" width="10.7109375" style="35" customWidth="1"/>
    <col min="11230" max="11230" width="12.140625" style="35" customWidth="1"/>
    <col min="11231" max="11232" width="10.140625" style="35" customWidth="1"/>
    <col min="11233" max="11233" width="10.28515625" style="35" customWidth="1"/>
    <col min="11234" max="11234" width="11" style="35" customWidth="1"/>
    <col min="11235" max="11235" width="10.42578125" style="35" customWidth="1"/>
    <col min="11236" max="11236" width="9.7109375" style="35" customWidth="1"/>
    <col min="11237" max="11237" width="10.5703125" style="35" customWidth="1"/>
    <col min="11238" max="11238" width="17.7109375" style="35" customWidth="1"/>
    <col min="11239" max="11239" width="11.85546875" style="35" customWidth="1"/>
    <col min="11240" max="11240" width="13.140625" style="35" customWidth="1"/>
    <col min="11241" max="11472" width="9.140625" style="35"/>
    <col min="11473" max="11473" width="5" style="35" customWidth="1"/>
    <col min="11474" max="11474" width="21.42578125" style="35" customWidth="1"/>
    <col min="11475" max="11475" width="9.5703125" style="35" customWidth="1"/>
    <col min="11476" max="11476" width="9.85546875" style="35" customWidth="1"/>
    <col min="11477" max="11477" width="10" style="35" customWidth="1"/>
    <col min="11478" max="11479" width="0" style="35" hidden="1" customWidth="1"/>
    <col min="11480" max="11480" width="10" style="35" customWidth="1"/>
    <col min="11481" max="11481" width="0" style="35" hidden="1" customWidth="1"/>
    <col min="11482" max="11482" width="10.42578125" style="35" customWidth="1"/>
    <col min="11483" max="11483" width="11.85546875" style="35" customWidth="1"/>
    <col min="11484" max="11484" width="10.140625" style="35" customWidth="1"/>
    <col min="11485" max="11485" width="10.7109375" style="35" customWidth="1"/>
    <col min="11486" max="11486" width="12.140625" style="35" customWidth="1"/>
    <col min="11487" max="11488" width="10.140625" style="35" customWidth="1"/>
    <col min="11489" max="11489" width="10.28515625" style="35" customWidth="1"/>
    <col min="11490" max="11490" width="11" style="35" customWidth="1"/>
    <col min="11491" max="11491" width="10.42578125" style="35" customWidth="1"/>
    <col min="11492" max="11492" width="9.7109375" style="35" customWidth="1"/>
    <col min="11493" max="11493" width="10.5703125" style="35" customWidth="1"/>
    <col min="11494" max="11494" width="17.7109375" style="35" customWidth="1"/>
    <col min="11495" max="11495" width="11.85546875" style="35" customWidth="1"/>
    <col min="11496" max="11496" width="13.140625" style="35" customWidth="1"/>
    <col min="11497" max="11728" width="9.140625" style="35"/>
    <col min="11729" max="11729" width="5" style="35" customWidth="1"/>
    <col min="11730" max="11730" width="21.42578125" style="35" customWidth="1"/>
    <col min="11731" max="11731" width="9.5703125" style="35" customWidth="1"/>
    <col min="11732" max="11732" width="9.85546875" style="35" customWidth="1"/>
    <col min="11733" max="11733" width="10" style="35" customWidth="1"/>
    <col min="11734" max="11735" width="0" style="35" hidden="1" customWidth="1"/>
    <col min="11736" max="11736" width="10" style="35" customWidth="1"/>
    <col min="11737" max="11737" width="0" style="35" hidden="1" customWidth="1"/>
    <col min="11738" max="11738" width="10.42578125" style="35" customWidth="1"/>
    <col min="11739" max="11739" width="11.85546875" style="35" customWidth="1"/>
    <col min="11740" max="11740" width="10.140625" style="35" customWidth="1"/>
    <col min="11741" max="11741" width="10.7109375" style="35" customWidth="1"/>
    <col min="11742" max="11742" width="12.140625" style="35" customWidth="1"/>
    <col min="11743" max="11744" width="10.140625" style="35" customWidth="1"/>
    <col min="11745" max="11745" width="10.28515625" style="35" customWidth="1"/>
    <col min="11746" max="11746" width="11" style="35" customWidth="1"/>
    <col min="11747" max="11747" width="10.42578125" style="35" customWidth="1"/>
    <col min="11748" max="11748" width="9.7109375" style="35" customWidth="1"/>
    <col min="11749" max="11749" width="10.5703125" style="35" customWidth="1"/>
    <col min="11750" max="11750" width="17.7109375" style="35" customWidth="1"/>
    <col min="11751" max="11751" width="11.85546875" style="35" customWidth="1"/>
    <col min="11752" max="11752" width="13.140625" style="35" customWidth="1"/>
    <col min="11753" max="11984" width="9.140625" style="35"/>
    <col min="11985" max="11985" width="5" style="35" customWidth="1"/>
    <col min="11986" max="11986" width="21.42578125" style="35" customWidth="1"/>
    <col min="11987" max="11987" width="9.5703125" style="35" customWidth="1"/>
    <col min="11988" max="11988" width="9.85546875" style="35" customWidth="1"/>
    <col min="11989" max="11989" width="10" style="35" customWidth="1"/>
    <col min="11990" max="11991" width="0" style="35" hidden="1" customWidth="1"/>
    <col min="11992" max="11992" width="10" style="35" customWidth="1"/>
    <col min="11993" max="11993" width="0" style="35" hidden="1" customWidth="1"/>
    <col min="11994" max="11994" width="10.42578125" style="35" customWidth="1"/>
    <col min="11995" max="11995" width="11.85546875" style="35" customWidth="1"/>
    <col min="11996" max="11996" width="10.140625" style="35" customWidth="1"/>
    <col min="11997" max="11997" width="10.7109375" style="35" customWidth="1"/>
    <col min="11998" max="11998" width="12.140625" style="35" customWidth="1"/>
    <col min="11999" max="12000" width="10.140625" style="35" customWidth="1"/>
    <col min="12001" max="12001" width="10.28515625" style="35" customWidth="1"/>
    <col min="12002" max="12002" width="11" style="35" customWidth="1"/>
    <col min="12003" max="12003" width="10.42578125" style="35" customWidth="1"/>
    <col min="12004" max="12004" width="9.7109375" style="35" customWidth="1"/>
    <col min="12005" max="12005" width="10.5703125" style="35" customWidth="1"/>
    <col min="12006" max="12006" width="17.7109375" style="35" customWidth="1"/>
    <col min="12007" max="12007" width="11.85546875" style="35" customWidth="1"/>
    <col min="12008" max="12008" width="13.140625" style="35" customWidth="1"/>
    <col min="12009" max="12240" width="9.140625" style="35"/>
    <col min="12241" max="12241" width="5" style="35" customWidth="1"/>
    <col min="12242" max="12242" width="21.42578125" style="35" customWidth="1"/>
    <col min="12243" max="12243" width="9.5703125" style="35" customWidth="1"/>
    <col min="12244" max="12244" width="9.85546875" style="35" customWidth="1"/>
    <col min="12245" max="12245" width="10" style="35" customWidth="1"/>
    <col min="12246" max="12247" width="0" style="35" hidden="1" customWidth="1"/>
    <col min="12248" max="12248" width="10" style="35" customWidth="1"/>
    <col min="12249" max="12249" width="0" style="35" hidden="1" customWidth="1"/>
    <col min="12250" max="12250" width="10.42578125" style="35" customWidth="1"/>
    <col min="12251" max="12251" width="11.85546875" style="35" customWidth="1"/>
    <col min="12252" max="12252" width="10.140625" style="35" customWidth="1"/>
    <col min="12253" max="12253" width="10.7109375" style="35" customWidth="1"/>
    <col min="12254" max="12254" width="12.140625" style="35" customWidth="1"/>
    <col min="12255" max="12256" width="10.140625" style="35" customWidth="1"/>
    <col min="12257" max="12257" width="10.28515625" style="35" customWidth="1"/>
    <col min="12258" max="12258" width="11" style="35" customWidth="1"/>
    <col min="12259" max="12259" width="10.42578125" style="35" customWidth="1"/>
    <col min="12260" max="12260" width="9.7109375" style="35" customWidth="1"/>
    <col min="12261" max="12261" width="10.5703125" style="35" customWidth="1"/>
    <col min="12262" max="12262" width="17.7109375" style="35" customWidth="1"/>
    <col min="12263" max="12263" width="11.85546875" style="35" customWidth="1"/>
    <col min="12264" max="12264" width="13.140625" style="35" customWidth="1"/>
    <col min="12265" max="12496" width="9.140625" style="35"/>
    <col min="12497" max="12497" width="5" style="35" customWidth="1"/>
    <col min="12498" max="12498" width="21.42578125" style="35" customWidth="1"/>
    <col min="12499" max="12499" width="9.5703125" style="35" customWidth="1"/>
    <col min="12500" max="12500" width="9.85546875" style="35" customWidth="1"/>
    <col min="12501" max="12501" width="10" style="35" customWidth="1"/>
    <col min="12502" max="12503" width="0" style="35" hidden="1" customWidth="1"/>
    <col min="12504" max="12504" width="10" style="35" customWidth="1"/>
    <col min="12505" max="12505" width="0" style="35" hidden="1" customWidth="1"/>
    <col min="12506" max="12506" width="10.42578125" style="35" customWidth="1"/>
    <col min="12507" max="12507" width="11.85546875" style="35" customWidth="1"/>
    <col min="12508" max="12508" width="10.140625" style="35" customWidth="1"/>
    <col min="12509" max="12509" width="10.7109375" style="35" customWidth="1"/>
    <col min="12510" max="12510" width="12.140625" style="35" customWidth="1"/>
    <col min="12511" max="12512" width="10.140625" style="35" customWidth="1"/>
    <col min="12513" max="12513" width="10.28515625" style="35" customWidth="1"/>
    <col min="12514" max="12514" width="11" style="35" customWidth="1"/>
    <col min="12515" max="12515" width="10.42578125" style="35" customWidth="1"/>
    <col min="12516" max="12516" width="9.7109375" style="35" customWidth="1"/>
    <col min="12517" max="12517" width="10.5703125" style="35" customWidth="1"/>
    <col min="12518" max="12518" width="17.7109375" style="35" customWidth="1"/>
    <col min="12519" max="12519" width="11.85546875" style="35" customWidth="1"/>
    <col min="12520" max="12520" width="13.140625" style="35" customWidth="1"/>
    <col min="12521" max="12752" width="9.140625" style="35"/>
    <col min="12753" max="12753" width="5" style="35" customWidth="1"/>
    <col min="12754" max="12754" width="21.42578125" style="35" customWidth="1"/>
    <col min="12755" max="12755" width="9.5703125" style="35" customWidth="1"/>
    <col min="12756" max="12756" width="9.85546875" style="35" customWidth="1"/>
    <col min="12757" max="12757" width="10" style="35" customWidth="1"/>
    <col min="12758" max="12759" width="0" style="35" hidden="1" customWidth="1"/>
    <col min="12760" max="12760" width="10" style="35" customWidth="1"/>
    <col min="12761" max="12761" width="0" style="35" hidden="1" customWidth="1"/>
    <col min="12762" max="12762" width="10.42578125" style="35" customWidth="1"/>
    <col min="12763" max="12763" width="11.85546875" style="35" customWidth="1"/>
    <col min="12764" max="12764" width="10.140625" style="35" customWidth="1"/>
    <col min="12765" max="12765" width="10.7109375" style="35" customWidth="1"/>
    <col min="12766" max="12766" width="12.140625" style="35" customWidth="1"/>
    <col min="12767" max="12768" width="10.140625" style="35" customWidth="1"/>
    <col min="12769" max="12769" width="10.28515625" style="35" customWidth="1"/>
    <col min="12770" max="12770" width="11" style="35" customWidth="1"/>
    <col min="12771" max="12771" width="10.42578125" style="35" customWidth="1"/>
    <col min="12772" max="12772" width="9.7109375" style="35" customWidth="1"/>
    <col min="12773" max="12773" width="10.5703125" style="35" customWidth="1"/>
    <col min="12774" max="12774" width="17.7109375" style="35" customWidth="1"/>
    <col min="12775" max="12775" width="11.85546875" style="35" customWidth="1"/>
    <col min="12776" max="12776" width="13.140625" style="35" customWidth="1"/>
    <col min="12777" max="13008" width="9.140625" style="35"/>
    <col min="13009" max="13009" width="5" style="35" customWidth="1"/>
    <col min="13010" max="13010" width="21.42578125" style="35" customWidth="1"/>
    <col min="13011" max="13011" width="9.5703125" style="35" customWidth="1"/>
    <col min="13012" max="13012" width="9.85546875" style="35" customWidth="1"/>
    <col min="13013" max="13013" width="10" style="35" customWidth="1"/>
    <col min="13014" max="13015" width="0" style="35" hidden="1" customWidth="1"/>
    <col min="13016" max="13016" width="10" style="35" customWidth="1"/>
    <col min="13017" max="13017" width="0" style="35" hidden="1" customWidth="1"/>
    <col min="13018" max="13018" width="10.42578125" style="35" customWidth="1"/>
    <col min="13019" max="13019" width="11.85546875" style="35" customWidth="1"/>
    <col min="13020" max="13020" width="10.140625" style="35" customWidth="1"/>
    <col min="13021" max="13021" width="10.7109375" style="35" customWidth="1"/>
    <col min="13022" max="13022" width="12.140625" style="35" customWidth="1"/>
    <col min="13023" max="13024" width="10.140625" style="35" customWidth="1"/>
    <col min="13025" max="13025" width="10.28515625" style="35" customWidth="1"/>
    <col min="13026" max="13026" width="11" style="35" customWidth="1"/>
    <col min="13027" max="13027" width="10.42578125" style="35" customWidth="1"/>
    <col min="13028" max="13028" width="9.7109375" style="35" customWidth="1"/>
    <col min="13029" max="13029" width="10.5703125" style="35" customWidth="1"/>
    <col min="13030" max="13030" width="17.7109375" style="35" customWidth="1"/>
    <col min="13031" max="13031" width="11.85546875" style="35" customWidth="1"/>
    <col min="13032" max="13032" width="13.140625" style="35" customWidth="1"/>
    <col min="13033" max="13264" width="9.140625" style="35"/>
    <col min="13265" max="13265" width="5" style="35" customWidth="1"/>
    <col min="13266" max="13266" width="21.42578125" style="35" customWidth="1"/>
    <col min="13267" max="13267" width="9.5703125" style="35" customWidth="1"/>
    <col min="13268" max="13268" width="9.85546875" style="35" customWidth="1"/>
    <col min="13269" max="13269" width="10" style="35" customWidth="1"/>
    <col min="13270" max="13271" width="0" style="35" hidden="1" customWidth="1"/>
    <col min="13272" max="13272" width="10" style="35" customWidth="1"/>
    <col min="13273" max="13273" width="0" style="35" hidden="1" customWidth="1"/>
    <col min="13274" max="13274" width="10.42578125" style="35" customWidth="1"/>
    <col min="13275" max="13275" width="11.85546875" style="35" customWidth="1"/>
    <col min="13276" max="13276" width="10.140625" style="35" customWidth="1"/>
    <col min="13277" max="13277" width="10.7109375" style="35" customWidth="1"/>
    <col min="13278" max="13278" width="12.140625" style="35" customWidth="1"/>
    <col min="13279" max="13280" width="10.140625" style="35" customWidth="1"/>
    <col min="13281" max="13281" width="10.28515625" style="35" customWidth="1"/>
    <col min="13282" max="13282" width="11" style="35" customWidth="1"/>
    <col min="13283" max="13283" width="10.42578125" style="35" customWidth="1"/>
    <col min="13284" max="13284" width="9.7109375" style="35" customWidth="1"/>
    <col min="13285" max="13285" width="10.5703125" style="35" customWidth="1"/>
    <col min="13286" max="13286" width="17.7109375" style="35" customWidth="1"/>
    <col min="13287" max="13287" width="11.85546875" style="35" customWidth="1"/>
    <col min="13288" max="13288" width="13.140625" style="35" customWidth="1"/>
    <col min="13289" max="13520" width="9.140625" style="35"/>
    <col min="13521" max="13521" width="5" style="35" customWidth="1"/>
    <col min="13522" max="13522" width="21.42578125" style="35" customWidth="1"/>
    <col min="13523" max="13523" width="9.5703125" style="35" customWidth="1"/>
    <col min="13524" max="13524" width="9.85546875" style="35" customWidth="1"/>
    <col min="13525" max="13525" width="10" style="35" customWidth="1"/>
    <col min="13526" max="13527" width="0" style="35" hidden="1" customWidth="1"/>
    <col min="13528" max="13528" width="10" style="35" customWidth="1"/>
    <col min="13529" max="13529" width="0" style="35" hidden="1" customWidth="1"/>
    <col min="13530" max="13530" width="10.42578125" style="35" customWidth="1"/>
    <col min="13531" max="13531" width="11.85546875" style="35" customWidth="1"/>
    <col min="13532" max="13532" width="10.140625" style="35" customWidth="1"/>
    <col min="13533" max="13533" width="10.7109375" style="35" customWidth="1"/>
    <col min="13534" max="13534" width="12.140625" style="35" customWidth="1"/>
    <col min="13535" max="13536" width="10.140625" style="35" customWidth="1"/>
    <col min="13537" max="13537" width="10.28515625" style="35" customWidth="1"/>
    <col min="13538" max="13538" width="11" style="35" customWidth="1"/>
    <col min="13539" max="13539" width="10.42578125" style="35" customWidth="1"/>
    <col min="13540" max="13540" width="9.7109375" style="35" customWidth="1"/>
    <col min="13541" max="13541" width="10.5703125" style="35" customWidth="1"/>
    <col min="13542" max="13542" width="17.7109375" style="35" customWidth="1"/>
    <col min="13543" max="13543" width="11.85546875" style="35" customWidth="1"/>
    <col min="13544" max="13544" width="13.140625" style="35" customWidth="1"/>
    <col min="13545" max="13776" width="9.140625" style="35"/>
    <col min="13777" max="13777" width="5" style="35" customWidth="1"/>
    <col min="13778" max="13778" width="21.42578125" style="35" customWidth="1"/>
    <col min="13779" max="13779" width="9.5703125" style="35" customWidth="1"/>
    <col min="13780" max="13780" width="9.85546875" style="35" customWidth="1"/>
    <col min="13781" max="13781" width="10" style="35" customWidth="1"/>
    <col min="13782" max="13783" width="0" style="35" hidden="1" customWidth="1"/>
    <col min="13784" max="13784" width="10" style="35" customWidth="1"/>
    <col min="13785" max="13785" width="0" style="35" hidden="1" customWidth="1"/>
    <col min="13786" max="13786" width="10.42578125" style="35" customWidth="1"/>
    <col min="13787" max="13787" width="11.85546875" style="35" customWidth="1"/>
    <col min="13788" max="13788" width="10.140625" style="35" customWidth="1"/>
    <col min="13789" max="13789" width="10.7109375" style="35" customWidth="1"/>
    <col min="13790" max="13790" width="12.140625" style="35" customWidth="1"/>
    <col min="13791" max="13792" width="10.140625" style="35" customWidth="1"/>
    <col min="13793" max="13793" width="10.28515625" style="35" customWidth="1"/>
    <col min="13794" max="13794" width="11" style="35" customWidth="1"/>
    <col min="13795" max="13795" width="10.42578125" style="35" customWidth="1"/>
    <col min="13796" max="13796" width="9.7109375" style="35" customWidth="1"/>
    <col min="13797" max="13797" width="10.5703125" style="35" customWidth="1"/>
    <col min="13798" max="13798" width="17.7109375" style="35" customWidth="1"/>
    <col min="13799" max="13799" width="11.85546875" style="35" customWidth="1"/>
    <col min="13800" max="13800" width="13.140625" style="35" customWidth="1"/>
    <col min="13801" max="14032" width="9.140625" style="35"/>
    <col min="14033" max="14033" width="5" style="35" customWidth="1"/>
    <col min="14034" max="14034" width="21.42578125" style="35" customWidth="1"/>
    <col min="14035" max="14035" width="9.5703125" style="35" customWidth="1"/>
    <col min="14036" max="14036" width="9.85546875" style="35" customWidth="1"/>
    <col min="14037" max="14037" width="10" style="35" customWidth="1"/>
    <col min="14038" max="14039" width="0" style="35" hidden="1" customWidth="1"/>
    <col min="14040" max="14040" width="10" style="35" customWidth="1"/>
    <col min="14041" max="14041" width="0" style="35" hidden="1" customWidth="1"/>
    <col min="14042" max="14042" width="10.42578125" style="35" customWidth="1"/>
    <col min="14043" max="14043" width="11.85546875" style="35" customWidth="1"/>
    <col min="14044" max="14044" width="10.140625" style="35" customWidth="1"/>
    <col min="14045" max="14045" width="10.7109375" style="35" customWidth="1"/>
    <col min="14046" max="14046" width="12.140625" style="35" customWidth="1"/>
    <col min="14047" max="14048" width="10.140625" style="35" customWidth="1"/>
    <col min="14049" max="14049" width="10.28515625" style="35" customWidth="1"/>
    <col min="14050" max="14050" width="11" style="35" customWidth="1"/>
    <col min="14051" max="14051" width="10.42578125" style="35" customWidth="1"/>
    <col min="14052" max="14052" width="9.7109375" style="35" customWidth="1"/>
    <col min="14053" max="14053" width="10.5703125" style="35" customWidth="1"/>
    <col min="14054" max="14054" width="17.7109375" style="35" customWidth="1"/>
    <col min="14055" max="14055" width="11.85546875" style="35" customWidth="1"/>
    <col min="14056" max="14056" width="13.140625" style="35" customWidth="1"/>
    <col min="14057" max="14288" width="9.140625" style="35"/>
    <col min="14289" max="14289" width="5" style="35" customWidth="1"/>
    <col min="14290" max="14290" width="21.42578125" style="35" customWidth="1"/>
    <col min="14291" max="14291" width="9.5703125" style="35" customWidth="1"/>
    <col min="14292" max="14292" width="9.85546875" style="35" customWidth="1"/>
    <col min="14293" max="14293" width="10" style="35" customWidth="1"/>
    <col min="14294" max="14295" width="0" style="35" hidden="1" customWidth="1"/>
    <col min="14296" max="14296" width="10" style="35" customWidth="1"/>
    <col min="14297" max="14297" width="0" style="35" hidden="1" customWidth="1"/>
    <col min="14298" max="14298" width="10.42578125" style="35" customWidth="1"/>
    <col min="14299" max="14299" width="11.85546875" style="35" customWidth="1"/>
    <col min="14300" max="14300" width="10.140625" style="35" customWidth="1"/>
    <col min="14301" max="14301" width="10.7109375" style="35" customWidth="1"/>
    <col min="14302" max="14302" width="12.140625" style="35" customWidth="1"/>
    <col min="14303" max="14304" width="10.140625" style="35" customWidth="1"/>
    <col min="14305" max="14305" width="10.28515625" style="35" customWidth="1"/>
    <col min="14306" max="14306" width="11" style="35" customWidth="1"/>
    <col min="14307" max="14307" width="10.42578125" style="35" customWidth="1"/>
    <col min="14308" max="14308" width="9.7109375" style="35" customWidth="1"/>
    <col min="14309" max="14309" width="10.5703125" style="35" customWidth="1"/>
    <col min="14310" max="14310" width="17.7109375" style="35" customWidth="1"/>
    <col min="14311" max="14311" width="11.85546875" style="35" customWidth="1"/>
    <col min="14312" max="14312" width="13.140625" style="35" customWidth="1"/>
    <col min="14313" max="14544" width="9.140625" style="35"/>
    <col min="14545" max="14545" width="5" style="35" customWidth="1"/>
    <col min="14546" max="14546" width="21.42578125" style="35" customWidth="1"/>
    <col min="14547" max="14547" width="9.5703125" style="35" customWidth="1"/>
    <col min="14548" max="14548" width="9.85546875" style="35" customWidth="1"/>
    <col min="14549" max="14549" width="10" style="35" customWidth="1"/>
    <col min="14550" max="14551" width="0" style="35" hidden="1" customWidth="1"/>
    <col min="14552" max="14552" width="10" style="35" customWidth="1"/>
    <col min="14553" max="14553" width="0" style="35" hidden="1" customWidth="1"/>
    <col min="14554" max="14554" width="10.42578125" style="35" customWidth="1"/>
    <col min="14555" max="14555" width="11.85546875" style="35" customWidth="1"/>
    <col min="14556" max="14556" width="10.140625" style="35" customWidth="1"/>
    <col min="14557" max="14557" width="10.7109375" style="35" customWidth="1"/>
    <col min="14558" max="14558" width="12.140625" style="35" customWidth="1"/>
    <col min="14559" max="14560" width="10.140625" style="35" customWidth="1"/>
    <col min="14561" max="14561" width="10.28515625" style="35" customWidth="1"/>
    <col min="14562" max="14562" width="11" style="35" customWidth="1"/>
    <col min="14563" max="14563" width="10.42578125" style="35" customWidth="1"/>
    <col min="14564" max="14564" width="9.7109375" style="35" customWidth="1"/>
    <col min="14565" max="14565" width="10.5703125" style="35" customWidth="1"/>
    <col min="14566" max="14566" width="17.7109375" style="35" customWidth="1"/>
    <col min="14567" max="14567" width="11.85546875" style="35" customWidth="1"/>
    <col min="14568" max="14568" width="13.140625" style="35" customWidth="1"/>
    <col min="14569" max="14800" width="9.140625" style="35"/>
    <col min="14801" max="14801" width="5" style="35" customWidth="1"/>
    <col min="14802" max="14802" width="21.42578125" style="35" customWidth="1"/>
    <col min="14803" max="14803" width="9.5703125" style="35" customWidth="1"/>
    <col min="14804" max="14804" width="9.85546875" style="35" customWidth="1"/>
    <col min="14805" max="14805" width="10" style="35" customWidth="1"/>
    <col min="14806" max="14807" width="0" style="35" hidden="1" customWidth="1"/>
    <col min="14808" max="14808" width="10" style="35" customWidth="1"/>
    <col min="14809" max="14809" width="0" style="35" hidden="1" customWidth="1"/>
    <col min="14810" max="14810" width="10.42578125" style="35" customWidth="1"/>
    <col min="14811" max="14811" width="11.85546875" style="35" customWidth="1"/>
    <col min="14812" max="14812" width="10.140625" style="35" customWidth="1"/>
    <col min="14813" max="14813" width="10.7109375" style="35" customWidth="1"/>
    <col min="14814" max="14814" width="12.140625" style="35" customWidth="1"/>
    <col min="14815" max="14816" width="10.140625" style="35" customWidth="1"/>
    <col min="14817" max="14817" width="10.28515625" style="35" customWidth="1"/>
    <col min="14818" max="14818" width="11" style="35" customWidth="1"/>
    <col min="14819" max="14819" width="10.42578125" style="35" customWidth="1"/>
    <col min="14820" max="14820" width="9.7109375" style="35" customWidth="1"/>
    <col min="14821" max="14821" width="10.5703125" style="35" customWidth="1"/>
    <col min="14822" max="14822" width="17.7109375" style="35" customWidth="1"/>
    <col min="14823" max="14823" width="11.85546875" style="35" customWidth="1"/>
    <col min="14824" max="14824" width="13.140625" style="35" customWidth="1"/>
    <col min="14825" max="15056" width="9.140625" style="35"/>
    <col min="15057" max="15057" width="5" style="35" customWidth="1"/>
    <col min="15058" max="15058" width="21.42578125" style="35" customWidth="1"/>
    <col min="15059" max="15059" width="9.5703125" style="35" customWidth="1"/>
    <col min="15060" max="15060" width="9.85546875" style="35" customWidth="1"/>
    <col min="15061" max="15061" width="10" style="35" customWidth="1"/>
    <col min="15062" max="15063" width="0" style="35" hidden="1" customWidth="1"/>
    <col min="15064" max="15064" width="10" style="35" customWidth="1"/>
    <col min="15065" max="15065" width="0" style="35" hidden="1" customWidth="1"/>
    <col min="15066" max="15066" width="10.42578125" style="35" customWidth="1"/>
    <col min="15067" max="15067" width="11.85546875" style="35" customWidth="1"/>
    <col min="15068" max="15068" width="10.140625" style="35" customWidth="1"/>
    <col min="15069" max="15069" width="10.7109375" style="35" customWidth="1"/>
    <col min="15070" max="15070" width="12.140625" style="35" customWidth="1"/>
    <col min="15071" max="15072" width="10.140625" style="35" customWidth="1"/>
    <col min="15073" max="15073" width="10.28515625" style="35" customWidth="1"/>
    <col min="15074" max="15074" width="11" style="35" customWidth="1"/>
    <col min="15075" max="15075" width="10.42578125" style="35" customWidth="1"/>
    <col min="15076" max="15076" width="9.7109375" style="35" customWidth="1"/>
    <col min="15077" max="15077" width="10.5703125" style="35" customWidth="1"/>
    <col min="15078" max="15078" width="17.7109375" style="35" customWidth="1"/>
    <col min="15079" max="15079" width="11.85546875" style="35" customWidth="1"/>
    <col min="15080" max="15080" width="13.140625" style="35" customWidth="1"/>
    <col min="15081" max="15312" width="9.140625" style="35"/>
    <col min="15313" max="15313" width="5" style="35" customWidth="1"/>
    <col min="15314" max="15314" width="21.42578125" style="35" customWidth="1"/>
    <col min="15315" max="15315" width="9.5703125" style="35" customWidth="1"/>
    <col min="15316" max="15316" width="9.85546875" style="35" customWidth="1"/>
    <col min="15317" max="15317" width="10" style="35" customWidth="1"/>
    <col min="15318" max="15319" width="0" style="35" hidden="1" customWidth="1"/>
    <col min="15320" max="15320" width="10" style="35" customWidth="1"/>
    <col min="15321" max="15321" width="0" style="35" hidden="1" customWidth="1"/>
    <col min="15322" max="15322" width="10.42578125" style="35" customWidth="1"/>
    <col min="15323" max="15323" width="11.85546875" style="35" customWidth="1"/>
    <col min="15324" max="15324" width="10.140625" style="35" customWidth="1"/>
    <col min="15325" max="15325" width="10.7109375" style="35" customWidth="1"/>
    <col min="15326" max="15326" width="12.140625" style="35" customWidth="1"/>
    <col min="15327" max="15328" width="10.140625" style="35" customWidth="1"/>
    <col min="15329" max="15329" width="10.28515625" style="35" customWidth="1"/>
    <col min="15330" max="15330" width="11" style="35" customWidth="1"/>
    <col min="15331" max="15331" width="10.42578125" style="35" customWidth="1"/>
    <col min="15332" max="15332" width="9.7109375" style="35" customWidth="1"/>
    <col min="15333" max="15333" width="10.5703125" style="35" customWidth="1"/>
    <col min="15334" max="15334" width="17.7109375" style="35" customWidth="1"/>
    <col min="15335" max="15335" width="11.85546875" style="35" customWidth="1"/>
    <col min="15336" max="15336" width="13.140625" style="35" customWidth="1"/>
    <col min="15337" max="15568" width="9.140625" style="35"/>
    <col min="15569" max="15569" width="5" style="35" customWidth="1"/>
    <col min="15570" max="15570" width="21.42578125" style="35" customWidth="1"/>
    <col min="15571" max="15571" width="9.5703125" style="35" customWidth="1"/>
    <col min="15572" max="15572" width="9.85546875" style="35" customWidth="1"/>
    <col min="15573" max="15573" width="10" style="35" customWidth="1"/>
    <col min="15574" max="15575" width="0" style="35" hidden="1" customWidth="1"/>
    <col min="15576" max="15576" width="10" style="35" customWidth="1"/>
    <col min="15577" max="15577" width="0" style="35" hidden="1" customWidth="1"/>
    <col min="15578" max="15578" width="10.42578125" style="35" customWidth="1"/>
    <col min="15579" max="15579" width="11.85546875" style="35" customWidth="1"/>
    <col min="15580" max="15580" width="10.140625" style="35" customWidth="1"/>
    <col min="15581" max="15581" width="10.7109375" style="35" customWidth="1"/>
    <col min="15582" max="15582" width="12.140625" style="35" customWidth="1"/>
    <col min="15583" max="15584" width="10.140625" style="35" customWidth="1"/>
    <col min="15585" max="15585" width="10.28515625" style="35" customWidth="1"/>
    <col min="15586" max="15586" width="11" style="35" customWidth="1"/>
    <col min="15587" max="15587" width="10.42578125" style="35" customWidth="1"/>
    <col min="15588" max="15588" width="9.7109375" style="35" customWidth="1"/>
    <col min="15589" max="15589" width="10.5703125" style="35" customWidth="1"/>
    <col min="15590" max="15590" width="17.7109375" style="35" customWidth="1"/>
    <col min="15591" max="15591" width="11.85546875" style="35" customWidth="1"/>
    <col min="15592" max="15592" width="13.140625" style="35" customWidth="1"/>
    <col min="15593" max="15824" width="9.140625" style="35"/>
    <col min="15825" max="15825" width="5" style="35" customWidth="1"/>
    <col min="15826" max="15826" width="21.42578125" style="35" customWidth="1"/>
    <col min="15827" max="15827" width="9.5703125" style="35" customWidth="1"/>
    <col min="15828" max="15828" width="9.85546875" style="35" customWidth="1"/>
    <col min="15829" max="15829" width="10" style="35" customWidth="1"/>
    <col min="15830" max="15831" width="0" style="35" hidden="1" customWidth="1"/>
    <col min="15832" max="15832" width="10" style="35" customWidth="1"/>
    <col min="15833" max="15833" width="0" style="35" hidden="1" customWidth="1"/>
    <col min="15834" max="15834" width="10.42578125" style="35" customWidth="1"/>
    <col min="15835" max="15835" width="11.85546875" style="35" customWidth="1"/>
    <col min="15836" max="15836" width="10.140625" style="35" customWidth="1"/>
    <col min="15837" max="15837" width="10.7109375" style="35" customWidth="1"/>
    <col min="15838" max="15838" width="12.140625" style="35" customWidth="1"/>
    <col min="15839" max="15840" width="10.140625" style="35" customWidth="1"/>
    <col min="15841" max="15841" width="10.28515625" style="35" customWidth="1"/>
    <col min="15842" max="15842" width="11" style="35" customWidth="1"/>
    <col min="15843" max="15843" width="10.42578125" style="35" customWidth="1"/>
    <col min="15844" max="15844" width="9.7109375" style="35" customWidth="1"/>
    <col min="15845" max="15845" width="10.5703125" style="35" customWidth="1"/>
    <col min="15846" max="15846" width="17.7109375" style="35" customWidth="1"/>
    <col min="15847" max="15847" width="11.85546875" style="35" customWidth="1"/>
    <col min="15848" max="15848" width="13.140625" style="35" customWidth="1"/>
    <col min="15849" max="16384" width="9.140625" style="35"/>
  </cols>
  <sheetData>
    <row r="1" spans="1:12" ht="14.25">
      <c r="B1" s="115" t="s">
        <v>0</v>
      </c>
      <c r="C1" s="116"/>
      <c r="D1" s="116"/>
      <c r="E1" s="116"/>
      <c r="F1" s="116"/>
      <c r="G1" s="116"/>
      <c r="H1" s="116"/>
      <c r="I1" s="116"/>
    </row>
    <row r="2" spans="1:12" ht="42" customHeight="1">
      <c r="B2" s="139" t="s">
        <v>146</v>
      </c>
      <c r="C2" s="140"/>
      <c r="D2" s="140"/>
      <c r="E2" s="141"/>
      <c r="F2" s="141"/>
      <c r="G2" s="141"/>
      <c r="H2" s="141"/>
      <c r="I2" s="141"/>
      <c r="J2" s="141"/>
      <c r="K2" s="141"/>
      <c r="L2" s="141"/>
    </row>
    <row r="3" spans="1:12" ht="30" customHeight="1">
      <c r="A3" s="117" t="s">
        <v>1</v>
      </c>
      <c r="B3" s="117" t="s">
        <v>2</v>
      </c>
      <c r="C3" s="117" t="s">
        <v>3</v>
      </c>
      <c r="D3" s="119" t="s">
        <v>123</v>
      </c>
      <c r="E3" s="120"/>
      <c r="F3" s="121"/>
      <c r="G3" s="119" t="s">
        <v>124</v>
      </c>
      <c r="H3" s="120"/>
      <c r="I3" s="121"/>
      <c r="J3" s="112" t="s">
        <v>4</v>
      </c>
      <c r="K3" s="113"/>
      <c r="L3" s="114"/>
    </row>
    <row r="4" spans="1:12" ht="17.25" customHeight="1">
      <c r="A4" s="118"/>
      <c r="B4" s="118"/>
      <c r="C4" s="118"/>
      <c r="D4" s="7" t="s">
        <v>5</v>
      </c>
      <c r="E4" s="7" t="s">
        <v>6</v>
      </c>
      <c r="F4" s="8" t="s">
        <v>7</v>
      </c>
      <c r="G4" s="7" t="s">
        <v>5</v>
      </c>
      <c r="H4" s="7" t="s">
        <v>6</v>
      </c>
      <c r="I4" s="8" t="s">
        <v>7</v>
      </c>
      <c r="J4" s="93" t="s">
        <v>5</v>
      </c>
      <c r="K4" s="93" t="s">
        <v>6</v>
      </c>
      <c r="L4" s="8" t="s">
        <v>7</v>
      </c>
    </row>
    <row r="5" spans="1:12" ht="12" customHeight="1">
      <c r="A5" s="102">
        <v>1</v>
      </c>
      <c r="B5" s="102">
        <v>2</v>
      </c>
      <c r="C5" s="102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103">
        <v>10</v>
      </c>
      <c r="K5" s="103">
        <v>11</v>
      </c>
      <c r="L5" s="103">
        <v>12</v>
      </c>
    </row>
    <row r="6" spans="1:12" ht="27.75" customHeight="1">
      <c r="A6" s="10">
        <v>1</v>
      </c>
      <c r="B6" s="104" t="s">
        <v>8</v>
      </c>
      <c r="C6" s="11" t="s">
        <v>9</v>
      </c>
      <c r="D6" s="12">
        <f>D7+D14+D17+D20</f>
        <v>210929.90999999997</v>
      </c>
      <c r="E6" s="12">
        <f>E7+E14+E17+E20</f>
        <v>202718.05914148048</v>
      </c>
      <c r="F6" s="95">
        <f>E6/D6</f>
        <v>0.96106834323060442</v>
      </c>
      <c r="G6" s="12">
        <f>G7+G14+G17+G20</f>
        <v>257797.15</v>
      </c>
      <c r="H6" s="12">
        <f>H7+H14+H17+H20</f>
        <v>266312.36004387646</v>
      </c>
      <c r="I6" s="95">
        <f>H6/G6</f>
        <v>1.0330306601290062</v>
      </c>
      <c r="J6" s="14">
        <f>J7+J14+J17+J20</f>
        <v>215047.37</v>
      </c>
      <c r="K6" s="14">
        <f>K7+K14+K17+K20</f>
        <v>208686.20989329412</v>
      </c>
      <c r="L6" s="95">
        <f>K6/J6</f>
        <v>0.97041972609706462</v>
      </c>
    </row>
    <row r="7" spans="1:12" ht="25.5" customHeight="1">
      <c r="A7" s="6" t="s">
        <v>10</v>
      </c>
      <c r="B7" s="15" t="s">
        <v>11</v>
      </c>
      <c r="C7" s="6" t="s">
        <v>9</v>
      </c>
      <c r="D7" s="16">
        <f>D8+D11</f>
        <v>170532.11</v>
      </c>
      <c r="E7" s="16">
        <f>E8+E11</f>
        <v>162898.20236</v>
      </c>
      <c r="F7" s="75">
        <f t="shared" ref="F7:F19" si="0">E7/D7</f>
        <v>0.95523477871704054</v>
      </c>
      <c r="G7" s="99"/>
      <c r="H7" s="99"/>
      <c r="I7" s="75"/>
      <c r="J7" s="86">
        <f>J8+J11</f>
        <v>170532.11</v>
      </c>
      <c r="K7" s="86">
        <f>K8+K11</f>
        <v>162898.20236</v>
      </c>
      <c r="L7" s="75">
        <f t="shared" ref="L7:L19" si="1">K7/J7</f>
        <v>0.95523477871704054</v>
      </c>
    </row>
    <row r="8" spans="1:12" ht="15" customHeight="1">
      <c r="A8" s="6" t="s">
        <v>12</v>
      </c>
      <c r="B8" s="19" t="s">
        <v>13</v>
      </c>
      <c r="C8" s="6" t="s">
        <v>9</v>
      </c>
      <c r="D8" s="16">
        <v>169154.78</v>
      </c>
      <c r="E8" s="16">
        <f>'[1]2014 (факт)'!E7</f>
        <v>161340.75159</v>
      </c>
      <c r="F8" s="17">
        <f t="shared" si="0"/>
        <v>0.95380545314770293</v>
      </c>
      <c r="G8" s="16"/>
      <c r="H8" s="16"/>
      <c r="I8" s="17"/>
      <c r="J8" s="20">
        <f>D8+G8</f>
        <v>169154.78</v>
      </c>
      <c r="K8" s="20">
        <f>E8+H8</f>
        <v>161340.75159</v>
      </c>
      <c r="L8" s="17">
        <f t="shared" si="1"/>
        <v>0.95380545314770293</v>
      </c>
    </row>
    <row r="9" spans="1:12" ht="15" customHeight="1">
      <c r="A9" s="6"/>
      <c r="B9" s="21" t="s">
        <v>13</v>
      </c>
      <c r="C9" s="22" t="s">
        <v>14</v>
      </c>
      <c r="D9" s="23">
        <v>44.302</v>
      </c>
      <c r="E9" s="24">
        <f>'[1]2014 (факт)'!E8</f>
        <v>41.992381999999999</v>
      </c>
      <c r="F9" s="17">
        <f t="shared" si="0"/>
        <v>0.94786650715543319</v>
      </c>
      <c r="G9" s="25"/>
      <c r="H9" s="25"/>
      <c r="I9" s="17"/>
      <c r="J9" s="20">
        <f>D9+G9</f>
        <v>44.302</v>
      </c>
      <c r="K9" s="20">
        <f>E9+H9</f>
        <v>41.992381999999999</v>
      </c>
      <c r="L9" s="17">
        <f t="shared" si="1"/>
        <v>0.94786650715543319</v>
      </c>
    </row>
    <row r="10" spans="1:12" ht="15" customHeight="1">
      <c r="A10" s="6"/>
      <c r="B10" s="26" t="s">
        <v>15</v>
      </c>
      <c r="C10" s="6" t="s">
        <v>16</v>
      </c>
      <c r="D10" s="16">
        <f>D8/D9</f>
        <v>3818.2199449234799</v>
      </c>
      <c r="E10" s="16">
        <f>E8/E9</f>
        <v>3842.1433580500388</v>
      </c>
      <c r="F10" s="17">
        <f t="shared" si="0"/>
        <v>1.006265593253308</v>
      </c>
      <c r="G10" s="16"/>
      <c r="H10" s="16"/>
      <c r="I10" s="17"/>
      <c r="J10" s="94">
        <f>J8/J9</f>
        <v>3818.2199449234799</v>
      </c>
      <c r="K10" s="94">
        <f>K8/K9</f>
        <v>3842.1433580500388</v>
      </c>
      <c r="L10" s="17">
        <f t="shared" si="1"/>
        <v>1.006265593253308</v>
      </c>
    </row>
    <row r="11" spans="1:12" ht="15" customHeight="1">
      <c r="A11" s="6" t="s">
        <v>17</v>
      </c>
      <c r="B11" s="27" t="s">
        <v>18</v>
      </c>
      <c r="C11" s="6" t="s">
        <v>9</v>
      </c>
      <c r="D11" s="16">
        <v>1377.33</v>
      </c>
      <c r="E11" s="16">
        <f>'[1]2014 (факт)'!E10</f>
        <v>1557.4507699999999</v>
      </c>
      <c r="F11" s="17">
        <f t="shared" si="0"/>
        <v>1.130775318914131</v>
      </c>
      <c r="G11" s="16"/>
      <c r="H11" s="16"/>
      <c r="I11" s="17"/>
      <c r="J11" s="20">
        <f>D11+G11</f>
        <v>1377.33</v>
      </c>
      <c r="K11" s="20">
        <f>E11+H11</f>
        <v>1557.4507699999999</v>
      </c>
      <c r="L11" s="17">
        <f t="shared" si="1"/>
        <v>1.130775318914131</v>
      </c>
    </row>
    <row r="12" spans="1:12" ht="15" customHeight="1">
      <c r="A12" s="6"/>
      <c r="B12" s="21" t="s">
        <v>19</v>
      </c>
      <c r="C12" s="22" t="s">
        <v>20</v>
      </c>
      <c r="D12" s="23">
        <v>0.60314999999999996</v>
      </c>
      <c r="E12" s="23">
        <f>'[1]2014 (факт)'!E11</f>
        <v>0.68300000000000005</v>
      </c>
      <c r="F12" s="17">
        <f t="shared" si="0"/>
        <v>1.1323882947857085</v>
      </c>
      <c r="G12" s="25"/>
      <c r="H12" s="25"/>
      <c r="I12" s="17"/>
      <c r="J12" s="20">
        <f>D12+G12</f>
        <v>0.60314999999999996</v>
      </c>
      <c r="K12" s="20">
        <f>E12+H12</f>
        <v>0.68300000000000005</v>
      </c>
      <c r="L12" s="17">
        <f t="shared" si="1"/>
        <v>1.1323882947857085</v>
      </c>
    </row>
    <row r="13" spans="1:12" ht="15" customHeight="1">
      <c r="A13" s="6"/>
      <c r="B13" s="26" t="s">
        <v>15</v>
      </c>
      <c r="C13" s="6" t="s">
        <v>21</v>
      </c>
      <c r="D13" s="16">
        <f>D11/D12</f>
        <v>2283.5613031584185</v>
      </c>
      <c r="E13" s="16">
        <f>E11/E12</f>
        <v>2280.3085944363102</v>
      </c>
      <c r="F13" s="17">
        <f t="shared" si="0"/>
        <v>0.99857559824752262</v>
      </c>
      <c r="G13" s="16"/>
      <c r="H13" s="16"/>
      <c r="I13" s="17"/>
      <c r="J13" s="94">
        <f>J11/J12</f>
        <v>2283.5613031584185</v>
      </c>
      <c r="K13" s="94">
        <f>K11/K12</f>
        <v>2280.3085944363102</v>
      </c>
      <c r="L13" s="17">
        <f t="shared" si="1"/>
        <v>0.99857559824752262</v>
      </c>
    </row>
    <row r="14" spans="1:12" ht="15" customHeight="1">
      <c r="A14" s="6" t="s">
        <v>22</v>
      </c>
      <c r="B14" s="28" t="s">
        <v>23</v>
      </c>
      <c r="C14" s="29" t="s">
        <v>9</v>
      </c>
      <c r="D14" s="16">
        <v>39933.75</v>
      </c>
      <c r="E14" s="16">
        <f>'[1]2014 (факт)'!E23</f>
        <v>39161.33741</v>
      </c>
      <c r="F14" s="17">
        <f t="shared" si="0"/>
        <v>0.98065764948195444</v>
      </c>
      <c r="G14" s="16">
        <v>2062.98</v>
      </c>
      <c r="H14" s="16">
        <f>'[1]2014 (факт)'!H23</f>
        <v>2458.826</v>
      </c>
      <c r="I14" s="17">
        <f t="shared" ref="I14:I29" si="2">H14/G14</f>
        <v>1.1918806774665776</v>
      </c>
      <c r="J14" s="20">
        <f>G14+D14</f>
        <v>41996.73</v>
      </c>
      <c r="K14" s="20">
        <f>H14+E14</f>
        <v>41620.163410000001</v>
      </c>
      <c r="L14" s="17">
        <f t="shared" si="1"/>
        <v>0.99103343069805672</v>
      </c>
    </row>
    <row r="15" spans="1:12" ht="15" customHeight="1">
      <c r="A15" s="30" t="s">
        <v>24</v>
      </c>
      <c r="B15" s="31" t="s">
        <v>25</v>
      </c>
      <c r="C15" s="32" t="s">
        <v>26</v>
      </c>
      <c r="D15" s="25">
        <v>11763.8</v>
      </c>
      <c r="E15" s="18">
        <f>'[1]2014 (факт)'!E24</f>
        <v>11574.699000000001</v>
      </c>
      <c r="F15" s="17">
        <f t="shared" si="0"/>
        <v>0.98392517723864747</v>
      </c>
      <c r="G15" s="16">
        <v>607.72</v>
      </c>
      <c r="H15" s="18">
        <f>'[1]2014 (факт)'!H24</f>
        <v>553.91999999999996</v>
      </c>
      <c r="I15" s="17">
        <f t="shared" si="2"/>
        <v>0.91147238860001301</v>
      </c>
      <c r="J15" s="20">
        <f>G15+D15</f>
        <v>12371.519999999999</v>
      </c>
      <c r="K15" s="20">
        <f>H15+E15</f>
        <v>12128.619000000001</v>
      </c>
      <c r="L15" s="17">
        <f t="shared" si="1"/>
        <v>0.98036611507720972</v>
      </c>
    </row>
    <row r="16" spans="1:12" ht="15" customHeight="1">
      <c r="A16" s="6" t="s">
        <v>27</v>
      </c>
      <c r="B16" s="28" t="s">
        <v>15</v>
      </c>
      <c r="C16" s="29" t="s">
        <v>28</v>
      </c>
      <c r="D16" s="33">
        <f>D14/D15</f>
        <v>3.3946301365205125</v>
      </c>
      <c r="E16" s="16">
        <f>E14/E15</f>
        <v>3.3833568726063632</v>
      </c>
      <c r="F16" s="17">
        <f t="shared" si="0"/>
        <v>0.9966790891906403</v>
      </c>
      <c r="G16" s="16">
        <f>G14/G15</f>
        <v>3.3946225235305731</v>
      </c>
      <c r="H16" s="16">
        <f>H14/H15</f>
        <v>4.4389550837666096</v>
      </c>
      <c r="I16" s="17">
        <f t="shared" si="2"/>
        <v>1.307643207159858</v>
      </c>
      <c r="J16" s="20">
        <f>J14/J15</f>
        <v>3.3946297625514092</v>
      </c>
      <c r="K16" s="20">
        <f>K14/K15</f>
        <v>3.4315665625245546</v>
      </c>
      <c r="L16" s="17">
        <f t="shared" si="1"/>
        <v>1.0108809509598431</v>
      </c>
    </row>
    <row r="17" spans="1:12" ht="22.5" customHeight="1">
      <c r="A17" s="6" t="s">
        <v>29</v>
      </c>
      <c r="B17" s="34" t="s">
        <v>30</v>
      </c>
      <c r="C17" s="6" t="s">
        <v>9</v>
      </c>
      <c r="D17" s="16">
        <v>464.05</v>
      </c>
      <c r="E17" s="16">
        <f>'[1]2014 (факт)'!E13</f>
        <v>658.51937148046829</v>
      </c>
      <c r="F17" s="17">
        <f t="shared" si="0"/>
        <v>1.4190698663516179</v>
      </c>
      <c r="G17" s="16">
        <v>2054.48</v>
      </c>
      <c r="H17" s="16">
        <f>'[1]2014 (факт)'!H13</f>
        <v>3509.324751813635</v>
      </c>
      <c r="I17" s="17">
        <f t="shared" si="2"/>
        <v>1.7081328374156162</v>
      </c>
      <c r="J17" s="20">
        <f>G17+D17</f>
        <v>2518.5300000000002</v>
      </c>
      <c r="K17" s="20">
        <f>H17+E17</f>
        <v>4167.8441232941032</v>
      </c>
      <c r="L17" s="17">
        <f t="shared" si="1"/>
        <v>1.6548717399809028</v>
      </c>
    </row>
    <row r="18" spans="1:12" ht="15" customHeight="1">
      <c r="A18" s="30" t="s">
        <v>31</v>
      </c>
      <c r="B18" s="36" t="s">
        <v>19</v>
      </c>
      <c r="C18" s="22" t="s">
        <v>32</v>
      </c>
      <c r="D18" s="37">
        <v>15.68</v>
      </c>
      <c r="E18" s="37">
        <f>'[1]2014 (факт)'!E14</f>
        <v>15.669808</v>
      </c>
      <c r="F18" s="17">
        <f t="shared" si="0"/>
        <v>0.99934999999999996</v>
      </c>
      <c r="G18" s="37">
        <v>69.42</v>
      </c>
      <c r="H18" s="37">
        <f>'[1]2014 (факт)'!H14</f>
        <v>83.506191999999999</v>
      </c>
      <c r="I18" s="17">
        <f t="shared" si="2"/>
        <v>1.202912590031691</v>
      </c>
      <c r="J18" s="20">
        <f>G18+D18</f>
        <v>85.1</v>
      </c>
      <c r="K18" s="20">
        <f>H18+E18</f>
        <v>99.176000000000002</v>
      </c>
      <c r="L18" s="17">
        <f t="shared" si="1"/>
        <v>1.1654054054054055</v>
      </c>
    </row>
    <row r="19" spans="1:12" ht="15" customHeight="1">
      <c r="A19" s="6" t="s">
        <v>33</v>
      </c>
      <c r="B19" s="19" t="s">
        <v>15</v>
      </c>
      <c r="C19" s="6" t="s">
        <v>34</v>
      </c>
      <c r="D19" s="16">
        <f>D17/D18</f>
        <v>29.595025510204081</v>
      </c>
      <c r="E19" s="16">
        <f>E17/E18</f>
        <v>42.024724966666362</v>
      </c>
      <c r="F19" s="17">
        <f t="shared" si="0"/>
        <v>1.4199928617117306</v>
      </c>
      <c r="G19" s="16">
        <f>G17/G18</f>
        <v>29.594929415154134</v>
      </c>
      <c r="H19" s="16">
        <f>H17/H18</f>
        <v>42.024724966666362</v>
      </c>
      <c r="I19" s="17">
        <f t="shared" si="2"/>
        <v>1.4199974724436251</v>
      </c>
      <c r="J19" s="94">
        <f>J17/J18</f>
        <v>29.594947121034082</v>
      </c>
      <c r="K19" s="94">
        <f>K17/K18</f>
        <v>42.024724966666362</v>
      </c>
      <c r="L19" s="17">
        <f t="shared" si="1"/>
        <v>1.4199966228964145</v>
      </c>
    </row>
    <row r="20" spans="1:12" ht="15" customHeight="1">
      <c r="A20" s="6" t="s">
        <v>35</v>
      </c>
      <c r="B20" s="19" t="s">
        <v>36</v>
      </c>
      <c r="C20" s="6" t="s">
        <v>9</v>
      </c>
      <c r="D20" s="16"/>
      <c r="E20" s="16"/>
      <c r="F20" s="17"/>
      <c r="G20" s="16">
        <v>253679.69</v>
      </c>
      <c r="H20" s="16">
        <f>H21*H22</f>
        <v>260344.20929206285</v>
      </c>
      <c r="I20" s="17">
        <f t="shared" si="2"/>
        <v>1.0262713948131317</v>
      </c>
      <c r="J20" s="5"/>
      <c r="K20" s="20"/>
      <c r="L20" s="5"/>
    </row>
    <row r="21" spans="1:12" ht="15" customHeight="1">
      <c r="A21" s="6" t="s">
        <v>37</v>
      </c>
      <c r="B21" s="36" t="s">
        <v>19</v>
      </c>
      <c r="C21" s="22" t="s">
        <v>38</v>
      </c>
      <c r="D21" s="16"/>
      <c r="E21" s="16"/>
      <c r="F21" s="17"/>
      <c r="G21" s="16">
        <f>G60</f>
        <v>298.661</v>
      </c>
      <c r="H21" s="16">
        <f>H60</f>
        <v>281.574051</v>
      </c>
      <c r="I21" s="17">
        <f t="shared" si="2"/>
        <v>0.94278814776619646</v>
      </c>
      <c r="J21" s="5"/>
      <c r="K21" s="20"/>
      <c r="L21" s="5"/>
    </row>
    <row r="22" spans="1:12" ht="15" customHeight="1">
      <c r="A22" s="6" t="s">
        <v>39</v>
      </c>
      <c r="B22" s="19" t="s">
        <v>15</v>
      </c>
      <c r="C22" s="6" t="s">
        <v>40</v>
      </c>
      <c r="D22" s="16"/>
      <c r="E22" s="16"/>
      <c r="F22" s="17"/>
      <c r="G22" s="16">
        <v>849.39</v>
      </c>
      <c r="H22" s="16">
        <f>E69</f>
        <v>924.60298939998154</v>
      </c>
      <c r="I22" s="17">
        <f t="shared" si="2"/>
        <v>1.0885494171110814</v>
      </c>
      <c r="J22" s="5"/>
      <c r="K22" s="20"/>
      <c r="L22" s="5"/>
    </row>
    <row r="23" spans="1:12" ht="17.25" customHeight="1">
      <c r="A23" s="38" t="s">
        <v>41</v>
      </c>
      <c r="B23" s="39" t="s">
        <v>42</v>
      </c>
      <c r="C23" s="38" t="s">
        <v>9</v>
      </c>
      <c r="D23" s="40">
        <f>D24+D27+D28+D29</f>
        <v>34083.629999999997</v>
      </c>
      <c r="E23" s="40">
        <f>E24+E27+E28+E29</f>
        <v>45584.724490000008</v>
      </c>
      <c r="F23" s="95">
        <f>E23/D23</f>
        <v>1.3374374880257769</v>
      </c>
      <c r="G23" s="40">
        <f>G24+G27+G28+G29</f>
        <v>11600.519999999999</v>
      </c>
      <c r="H23" s="40">
        <f>H24+H27+H28+H29</f>
        <v>8949.128999999999</v>
      </c>
      <c r="I23" s="95">
        <f>H23/G23</f>
        <v>0.77144205604576344</v>
      </c>
      <c r="J23" s="40">
        <f>J24+J27+J28+J29</f>
        <v>45684.15</v>
      </c>
      <c r="K23" s="40">
        <f>K24+K27+K28+K29</f>
        <v>54533.853490000001</v>
      </c>
      <c r="L23" s="95">
        <f>K23/J23</f>
        <v>1.1937149643804252</v>
      </c>
    </row>
    <row r="24" spans="1:12" s="42" customFormat="1" ht="15" customHeight="1">
      <c r="A24" s="32" t="s">
        <v>43</v>
      </c>
      <c r="B24" s="28" t="s">
        <v>44</v>
      </c>
      <c r="C24" s="29" t="s">
        <v>9</v>
      </c>
      <c r="D24" s="16">
        <v>25740</v>
      </c>
      <c r="E24" s="16">
        <f>'[1]2014 (факт)'!E16</f>
        <v>28342.842970000002</v>
      </c>
      <c r="F24" s="17">
        <f t="shared" ref="F24:F37" si="3">E24/D24</f>
        <v>1.1011205505050505</v>
      </c>
      <c r="G24" s="16">
        <v>5148</v>
      </c>
      <c r="H24" s="16">
        <f>'[1]2014 (факт)'!H16</f>
        <v>3909.5749999999998</v>
      </c>
      <c r="I24" s="17">
        <f t="shared" si="2"/>
        <v>0.75943570318570319</v>
      </c>
      <c r="J24" s="20">
        <f>G24+D24</f>
        <v>30888</v>
      </c>
      <c r="K24" s="20">
        <f>H24+E24</f>
        <v>32252.417970000002</v>
      </c>
      <c r="L24" s="17">
        <f t="shared" ref="L24:L37" si="4">K24/J24</f>
        <v>1.044173075951826</v>
      </c>
    </row>
    <row r="25" spans="1:12" s="106" customFormat="1" ht="15" customHeight="1">
      <c r="A25" s="105" t="s">
        <v>45</v>
      </c>
      <c r="B25" s="101" t="s">
        <v>46</v>
      </c>
      <c r="C25" s="105" t="s">
        <v>47</v>
      </c>
      <c r="D25" s="16">
        <f>151+14</f>
        <v>165</v>
      </c>
      <c r="E25" s="16">
        <f>'[1]2014 (факт)'!E17</f>
        <v>158.5</v>
      </c>
      <c r="F25" s="17">
        <f t="shared" si="3"/>
        <v>0.96060606060606057</v>
      </c>
      <c r="G25" s="16">
        <v>33</v>
      </c>
      <c r="H25" s="16">
        <f>'[1]2014 (факт)'!H17</f>
        <v>20.100000000000001</v>
      </c>
      <c r="I25" s="17">
        <f t="shared" si="2"/>
        <v>0.60909090909090913</v>
      </c>
      <c r="J25" s="18">
        <f>G25+D25</f>
        <v>198</v>
      </c>
      <c r="K25" s="18">
        <f>H25+E25</f>
        <v>178.6</v>
      </c>
      <c r="L25" s="17">
        <f t="shared" si="4"/>
        <v>0.90202020202020194</v>
      </c>
    </row>
    <row r="26" spans="1:12" s="106" customFormat="1" ht="15" customHeight="1">
      <c r="A26" s="107" t="s">
        <v>48</v>
      </c>
      <c r="B26" s="101" t="s">
        <v>49</v>
      </c>
      <c r="C26" s="105" t="s">
        <v>50</v>
      </c>
      <c r="D26" s="16">
        <f>D24/D25/12*1000</f>
        <v>13000</v>
      </c>
      <c r="E26" s="16">
        <f>E24/E25/12*1000</f>
        <v>14901.59987907466</v>
      </c>
      <c r="F26" s="17">
        <f t="shared" si="3"/>
        <v>1.1462769137749738</v>
      </c>
      <c r="G26" s="16">
        <f>G24/G25/12*1000</f>
        <v>13000</v>
      </c>
      <c r="H26" s="16">
        <f>H24/H25/12*1000</f>
        <v>16208.851575456052</v>
      </c>
      <c r="I26" s="17">
        <f t="shared" si="2"/>
        <v>1.2468347365735424</v>
      </c>
      <c r="J26" s="18">
        <f>J24/J25/12*1000</f>
        <v>13000</v>
      </c>
      <c r="K26" s="18">
        <f>K24/K25/12*1000</f>
        <v>15048.720590705487</v>
      </c>
      <c r="L26" s="17">
        <f t="shared" si="4"/>
        <v>1.1575938915927297</v>
      </c>
    </row>
    <row r="27" spans="1:12" s="42" customFormat="1" ht="15" customHeight="1">
      <c r="A27" s="29" t="s">
        <v>51</v>
      </c>
      <c r="B27" s="28" t="s">
        <v>52</v>
      </c>
      <c r="C27" s="29" t="s">
        <v>9</v>
      </c>
      <c r="D27" s="16">
        <v>604.78</v>
      </c>
      <c r="E27" s="18">
        <f>'[1]2014 (факт)'!E21</f>
        <v>739.72180000000026</v>
      </c>
      <c r="F27" s="17">
        <f t="shared" si="3"/>
        <v>1.2231254340421316</v>
      </c>
      <c r="G27" s="16">
        <v>4933.8999999999996</v>
      </c>
      <c r="H27" s="16">
        <f>'[1]2014 (факт)'!H21</f>
        <v>3099.2269999999999</v>
      </c>
      <c r="I27" s="17">
        <f t="shared" si="2"/>
        <v>0.62814953687752084</v>
      </c>
      <c r="J27" s="20">
        <f t="shared" ref="J27:K41" si="5">G27+D27</f>
        <v>5538.6799999999994</v>
      </c>
      <c r="K27" s="20">
        <f t="shared" si="5"/>
        <v>3838.9488000000001</v>
      </c>
      <c r="L27" s="17">
        <f t="shared" si="4"/>
        <v>0.69311619375013556</v>
      </c>
    </row>
    <row r="28" spans="1:12" s="42" customFormat="1" ht="15" customHeight="1">
      <c r="A28" s="29" t="s">
        <v>53</v>
      </c>
      <c r="B28" s="28" t="s">
        <v>54</v>
      </c>
      <c r="C28" s="29" t="s">
        <v>9</v>
      </c>
      <c r="D28" s="16">
        <v>2932.39</v>
      </c>
      <c r="E28" s="16">
        <f>'[1]2014 (факт)'!E26</f>
        <v>6830.6969099999997</v>
      </c>
      <c r="F28" s="17">
        <f t="shared" si="3"/>
        <v>2.3293957863722081</v>
      </c>
      <c r="G28" s="16">
        <v>620.04999999999995</v>
      </c>
      <c r="H28" s="16">
        <f>'[1]2014 (факт)'!H26</f>
        <v>605.43799999999999</v>
      </c>
      <c r="I28" s="17">
        <f t="shared" si="2"/>
        <v>0.976434158535602</v>
      </c>
      <c r="J28" s="20">
        <f t="shared" si="5"/>
        <v>3552.4399999999996</v>
      </c>
      <c r="K28" s="20">
        <f t="shared" si="5"/>
        <v>7436.1349099999998</v>
      </c>
      <c r="L28" s="17">
        <f t="shared" si="4"/>
        <v>2.0932471512537862</v>
      </c>
    </row>
    <row r="29" spans="1:12" s="42" customFormat="1" ht="15" customHeight="1">
      <c r="A29" s="43" t="s">
        <v>55</v>
      </c>
      <c r="B29" s="28" t="s">
        <v>56</v>
      </c>
      <c r="C29" s="29" t="s">
        <v>9</v>
      </c>
      <c r="D29" s="16">
        <v>4806.46</v>
      </c>
      <c r="E29" s="16">
        <f>'[1]2014 (факт)'!E27</f>
        <v>9671.4628100000009</v>
      </c>
      <c r="F29" s="17">
        <f t="shared" si="3"/>
        <v>2.0121800264643834</v>
      </c>
      <c r="G29" s="16">
        <v>898.57</v>
      </c>
      <c r="H29" s="16">
        <f>'[1]2014 (факт)'!H27</f>
        <v>1334.8889999999999</v>
      </c>
      <c r="I29" s="17">
        <f t="shared" si="2"/>
        <v>1.4855704063122515</v>
      </c>
      <c r="J29" s="20">
        <f t="shared" si="5"/>
        <v>5705.03</v>
      </c>
      <c r="K29" s="20">
        <f t="shared" si="5"/>
        <v>11006.35181</v>
      </c>
      <c r="L29" s="17">
        <f t="shared" si="4"/>
        <v>1.9292364474858152</v>
      </c>
    </row>
    <row r="30" spans="1:12" s="42" customFormat="1" ht="18.75" customHeight="1">
      <c r="A30" s="38">
        <v>3</v>
      </c>
      <c r="B30" s="39" t="s">
        <v>57</v>
      </c>
      <c r="C30" s="38" t="s">
        <v>9</v>
      </c>
      <c r="D30" s="40">
        <f>D31+D32+D33+D34+D35+D40+D41</f>
        <v>16564.48</v>
      </c>
      <c r="E30" s="40">
        <f>E31+E32+E33+E34+E35+E40+E41</f>
        <v>18735.095474564485</v>
      </c>
      <c r="F30" s="95">
        <f>E30/D30</f>
        <v>1.1310403631484047</v>
      </c>
      <c r="G30" s="40">
        <f>G31+G32+G33+G34+G35+G40+G41</f>
        <v>3442.76</v>
      </c>
      <c r="H30" s="40">
        <f>H31+H32+H33+H34+H35+H40+H41</f>
        <v>3684.0091600000001</v>
      </c>
      <c r="I30" s="95">
        <f>H30/G30</f>
        <v>1.0700743473259826</v>
      </c>
      <c r="J30" s="40">
        <f>J31+J32+J33+J34+J35+J40+J41</f>
        <v>20007.240000000002</v>
      </c>
      <c r="K30" s="40">
        <f>K31+K32+K33+K34+K35+K40+K41</f>
        <v>22419.104634564486</v>
      </c>
      <c r="L30" s="95">
        <f>K30/J30</f>
        <v>1.1205495927756395</v>
      </c>
    </row>
    <row r="31" spans="1:12" s="42" customFormat="1" ht="16.5" customHeight="1">
      <c r="A31" s="29" t="s">
        <v>58</v>
      </c>
      <c r="B31" s="28" t="s">
        <v>59</v>
      </c>
      <c r="C31" s="6" t="s">
        <v>9</v>
      </c>
      <c r="D31" s="16">
        <v>45.74</v>
      </c>
      <c r="E31" s="99">
        <f>'[1]2014 (факт)'!E28</f>
        <v>568.19899999999996</v>
      </c>
      <c r="F31" s="75">
        <f t="shared" si="3"/>
        <v>12.422365544381284</v>
      </c>
      <c r="G31" s="99"/>
      <c r="H31" s="99"/>
      <c r="I31" s="75"/>
      <c r="J31" s="100">
        <f t="shared" si="5"/>
        <v>45.74</v>
      </c>
      <c r="K31" s="100">
        <f t="shared" si="5"/>
        <v>568.19899999999996</v>
      </c>
      <c r="L31" s="75">
        <f t="shared" si="4"/>
        <v>12.422365544381284</v>
      </c>
    </row>
    <row r="32" spans="1:12" s="42" customFormat="1" ht="16.5" customHeight="1">
      <c r="A32" s="29" t="s">
        <v>60</v>
      </c>
      <c r="B32" s="34" t="s">
        <v>61</v>
      </c>
      <c r="C32" s="6" t="s">
        <v>9</v>
      </c>
      <c r="D32" s="16">
        <v>7773.48</v>
      </c>
      <c r="E32" s="16">
        <f>'[1]2014 (факт)'!E19</f>
        <v>8636.4699600000004</v>
      </c>
      <c r="F32" s="17">
        <f t="shared" si="3"/>
        <v>1.1110171969311042</v>
      </c>
      <c r="G32" s="16">
        <v>1554.7</v>
      </c>
      <c r="H32" s="16">
        <f>'[1]2014 (факт)'!H19</f>
        <v>1188.7339999999999</v>
      </c>
      <c r="I32" s="17">
        <f>H32/G32</f>
        <v>0.76460667652923386</v>
      </c>
      <c r="J32" s="20">
        <f t="shared" si="5"/>
        <v>9328.18</v>
      </c>
      <c r="K32" s="20">
        <f t="shared" si="5"/>
        <v>9825.2039600000007</v>
      </c>
      <c r="L32" s="17">
        <f t="shared" si="4"/>
        <v>1.0532819864110685</v>
      </c>
    </row>
    <row r="33" spans="1:12" s="42" customFormat="1" ht="16.5" customHeight="1">
      <c r="A33" s="29" t="s">
        <v>62</v>
      </c>
      <c r="B33" s="44" t="s">
        <v>63</v>
      </c>
      <c r="C33" s="6" t="s">
        <v>9</v>
      </c>
      <c r="D33" s="16">
        <v>6901.1</v>
      </c>
      <c r="E33" s="16">
        <f>'[1]2014 (факт)'!E20</f>
        <v>8555.6128900000003</v>
      </c>
      <c r="F33" s="17">
        <f t="shared" si="3"/>
        <v>1.2397462563939081</v>
      </c>
      <c r="G33" s="16">
        <v>1478.73</v>
      </c>
      <c r="H33" s="16">
        <f>'[1]2014 (факт)'!H20</f>
        <v>1736.597</v>
      </c>
      <c r="I33" s="17">
        <f>H33/G33</f>
        <v>1.1743840998694826</v>
      </c>
      <c r="J33" s="20">
        <f t="shared" si="5"/>
        <v>8379.83</v>
      </c>
      <c r="K33" s="20">
        <f t="shared" si="5"/>
        <v>10292.20989</v>
      </c>
      <c r="L33" s="17">
        <f t="shared" si="4"/>
        <v>1.2282122537092042</v>
      </c>
    </row>
    <row r="34" spans="1:12" ht="15" customHeight="1">
      <c r="A34" s="6" t="s">
        <v>64</v>
      </c>
      <c r="B34" s="28" t="s">
        <v>65</v>
      </c>
      <c r="C34" s="6" t="s">
        <v>9</v>
      </c>
      <c r="D34" s="16"/>
      <c r="E34" s="16"/>
      <c r="F34" s="17"/>
      <c r="G34" s="16"/>
      <c r="H34" s="16"/>
      <c r="I34" s="17"/>
      <c r="J34" s="41"/>
      <c r="K34" s="20"/>
      <c r="L34" s="17"/>
    </row>
    <row r="35" spans="1:12" ht="15" customHeight="1">
      <c r="A35" s="6" t="s">
        <v>66</v>
      </c>
      <c r="B35" s="28" t="s">
        <v>67</v>
      </c>
      <c r="C35" s="6" t="s">
        <v>9</v>
      </c>
      <c r="D35" s="16">
        <f>D36+D37+D38+D39</f>
        <v>853.28</v>
      </c>
      <c r="E35" s="16">
        <f>E36+E37+E38+E39</f>
        <v>790.49845456448452</v>
      </c>
      <c r="F35" s="17">
        <f t="shared" si="3"/>
        <v>0.92642327789762391</v>
      </c>
      <c r="G35" s="16">
        <f>G36+G37+G38+G39</f>
        <v>409.33</v>
      </c>
      <c r="H35" s="16">
        <f>H36+H37+H38+H39</f>
        <v>729.09216000000004</v>
      </c>
      <c r="I35" s="17">
        <f>H35/G35</f>
        <v>1.7811842767449249</v>
      </c>
      <c r="J35" s="20">
        <f t="shared" si="5"/>
        <v>1262.6099999999999</v>
      </c>
      <c r="K35" s="20">
        <f t="shared" si="5"/>
        <v>1519.5906145644844</v>
      </c>
      <c r="L35" s="17">
        <f t="shared" si="4"/>
        <v>1.2035312682178063</v>
      </c>
    </row>
    <row r="36" spans="1:12" ht="15" customHeight="1">
      <c r="A36" s="6" t="s">
        <v>68</v>
      </c>
      <c r="B36" s="28" t="s">
        <v>69</v>
      </c>
      <c r="C36" s="6" t="s">
        <v>9</v>
      </c>
      <c r="D36" s="16"/>
      <c r="E36" s="16"/>
      <c r="F36" s="17"/>
      <c r="G36" s="16"/>
      <c r="H36" s="16"/>
      <c r="I36" s="17"/>
      <c r="J36" s="41"/>
      <c r="K36" s="20"/>
      <c r="L36" s="17"/>
    </row>
    <row r="37" spans="1:12" ht="15" customHeight="1">
      <c r="A37" s="6" t="s">
        <v>70</v>
      </c>
      <c r="B37" s="28" t="s">
        <v>71</v>
      </c>
      <c r="C37" s="6" t="s">
        <v>9</v>
      </c>
      <c r="D37" s="16">
        <v>853.28</v>
      </c>
      <c r="E37" s="16">
        <f>'[1]2014 (факт)'!E34</f>
        <v>790.49845456448452</v>
      </c>
      <c r="F37" s="17">
        <f t="shared" si="3"/>
        <v>0.92642327789762391</v>
      </c>
      <c r="G37" s="16">
        <v>409.33</v>
      </c>
      <c r="H37" s="16">
        <f>'[1]2014 (факт)'!H34</f>
        <v>729.09216000000004</v>
      </c>
      <c r="I37" s="17">
        <f>H37/G37</f>
        <v>1.7811842767449249</v>
      </c>
      <c r="J37" s="20">
        <f t="shared" si="5"/>
        <v>1262.6099999999999</v>
      </c>
      <c r="K37" s="20">
        <f t="shared" si="5"/>
        <v>1519.5906145644844</v>
      </c>
      <c r="L37" s="17">
        <f t="shared" si="4"/>
        <v>1.2035312682178063</v>
      </c>
    </row>
    <row r="38" spans="1:12" ht="15" customHeight="1">
      <c r="A38" s="6" t="s">
        <v>72</v>
      </c>
      <c r="B38" s="28" t="s">
        <v>73</v>
      </c>
      <c r="C38" s="6" t="s">
        <v>9</v>
      </c>
      <c r="D38" s="16"/>
      <c r="E38" s="16"/>
      <c r="F38" s="17"/>
      <c r="G38" s="16"/>
      <c r="H38" s="16"/>
      <c r="I38" s="17"/>
      <c r="J38" s="41"/>
      <c r="K38" s="20"/>
      <c r="L38" s="17"/>
    </row>
    <row r="39" spans="1:12" ht="15" customHeight="1">
      <c r="A39" s="6" t="s">
        <v>74</v>
      </c>
      <c r="B39" s="28" t="s">
        <v>75</v>
      </c>
      <c r="C39" s="6" t="s">
        <v>9</v>
      </c>
      <c r="D39" s="16"/>
      <c r="E39" s="16"/>
      <c r="F39" s="17"/>
      <c r="G39" s="16"/>
      <c r="H39" s="16"/>
      <c r="I39" s="17"/>
      <c r="J39" s="41"/>
      <c r="K39" s="20"/>
      <c r="L39" s="17"/>
    </row>
    <row r="40" spans="1:12" ht="45.75" customHeight="1">
      <c r="A40" s="6" t="s">
        <v>76</v>
      </c>
      <c r="B40" s="45" t="s">
        <v>77</v>
      </c>
      <c r="C40" s="6" t="s">
        <v>9</v>
      </c>
      <c r="D40" s="16"/>
      <c r="E40" s="16"/>
      <c r="F40" s="17"/>
      <c r="G40" s="16"/>
      <c r="H40" s="16"/>
      <c r="I40" s="17"/>
      <c r="J40" s="41"/>
      <c r="K40" s="20"/>
      <c r="L40" s="17"/>
    </row>
    <row r="41" spans="1:12" ht="15" customHeight="1">
      <c r="A41" s="6" t="s">
        <v>78</v>
      </c>
      <c r="B41" s="28" t="s">
        <v>79</v>
      </c>
      <c r="C41" s="6" t="s">
        <v>9</v>
      </c>
      <c r="D41" s="16">
        <v>990.88</v>
      </c>
      <c r="E41" s="16">
        <f>'[1]2014 (факт)'!E32</f>
        <v>184.31517000000008</v>
      </c>
      <c r="F41" s="17">
        <f>E41/D41</f>
        <v>0.18601159575326989</v>
      </c>
      <c r="G41" s="16"/>
      <c r="H41" s="16">
        <f>'[1]2014 (факт)'!H32</f>
        <v>29.585999999999999</v>
      </c>
      <c r="I41" s="17"/>
      <c r="J41" s="20">
        <f t="shared" si="5"/>
        <v>990.88</v>
      </c>
      <c r="K41" s="20">
        <f t="shared" si="5"/>
        <v>213.90117000000009</v>
      </c>
      <c r="L41" s="17">
        <f>K41/J41</f>
        <v>0.21586990352010343</v>
      </c>
    </row>
    <row r="42" spans="1:12" ht="31.5" customHeight="1">
      <c r="A42" s="38" t="s">
        <v>80</v>
      </c>
      <c r="B42" s="46" t="s">
        <v>81</v>
      </c>
      <c r="C42" s="38" t="s">
        <v>9</v>
      </c>
      <c r="D42" s="40">
        <f>D43+D44+D45</f>
        <v>0</v>
      </c>
      <c r="E42" s="40">
        <f>E43+E44+E45</f>
        <v>0</v>
      </c>
      <c r="F42" s="13"/>
      <c r="G42" s="40">
        <f>G43+G44+G45</f>
        <v>0</v>
      </c>
      <c r="H42" s="40">
        <f>H43+H44+H45</f>
        <v>0</v>
      </c>
      <c r="I42" s="47"/>
      <c r="J42" s="40">
        <f>J43+J44+J45</f>
        <v>0</v>
      </c>
      <c r="K42" s="40">
        <f>K43+K44+K45</f>
        <v>0</v>
      </c>
      <c r="L42" s="95"/>
    </row>
    <row r="43" spans="1:12" ht="22.5" hidden="1" customHeight="1">
      <c r="A43" s="48" t="s">
        <v>82</v>
      </c>
      <c r="B43" s="49" t="s">
        <v>83</v>
      </c>
      <c r="C43" s="6" t="s">
        <v>9</v>
      </c>
      <c r="D43" s="50"/>
      <c r="E43" s="50"/>
      <c r="F43" s="17"/>
      <c r="G43" s="50"/>
      <c r="H43" s="50"/>
      <c r="I43" s="17"/>
      <c r="J43" s="5"/>
      <c r="K43" s="50"/>
      <c r="L43" s="95"/>
    </row>
    <row r="44" spans="1:12" ht="34.5" hidden="1" customHeight="1">
      <c r="A44" s="48" t="s">
        <v>84</v>
      </c>
      <c r="B44" s="49" t="s">
        <v>85</v>
      </c>
      <c r="C44" s="6" t="s">
        <v>9</v>
      </c>
      <c r="D44" s="50"/>
      <c r="E44" s="50"/>
      <c r="F44" s="17"/>
      <c r="G44" s="50"/>
      <c r="H44" s="50"/>
      <c r="I44" s="17"/>
      <c r="J44" s="5"/>
      <c r="K44" s="50"/>
      <c r="L44" s="95"/>
    </row>
    <row r="45" spans="1:12" ht="13.5" hidden="1" customHeight="1">
      <c r="A45" s="48" t="s">
        <v>86</v>
      </c>
      <c r="B45" s="51" t="s">
        <v>87</v>
      </c>
      <c r="C45" s="6" t="s">
        <v>9</v>
      </c>
      <c r="D45" s="50"/>
      <c r="E45" s="50"/>
      <c r="F45" s="17"/>
      <c r="G45" s="50"/>
      <c r="H45" s="50"/>
      <c r="I45" s="17"/>
      <c r="J45" s="5"/>
      <c r="K45" s="50"/>
      <c r="L45" s="95"/>
    </row>
    <row r="46" spans="1:12" ht="23.25" customHeight="1">
      <c r="A46" s="52" t="s">
        <v>88</v>
      </c>
      <c r="B46" s="53" t="s">
        <v>89</v>
      </c>
      <c r="C46" s="38" t="s">
        <v>9</v>
      </c>
      <c r="D46" s="54">
        <f>D47+D48+D49</f>
        <v>0</v>
      </c>
      <c r="E46" s="54">
        <f>E47+E48+E49</f>
        <v>0</v>
      </c>
      <c r="F46" s="13"/>
      <c r="G46" s="54">
        <f>G47+G48+G49</f>
        <v>0</v>
      </c>
      <c r="H46" s="54">
        <f>H47+H48+H49</f>
        <v>0</v>
      </c>
      <c r="I46" s="47"/>
      <c r="J46" s="54">
        <f>J47+J48+J49</f>
        <v>0</v>
      </c>
      <c r="K46" s="54">
        <f>K47+K48+K49</f>
        <v>0</v>
      </c>
      <c r="L46" s="95"/>
    </row>
    <row r="47" spans="1:12" ht="24" hidden="1" customHeight="1">
      <c r="A47" s="48" t="s">
        <v>90</v>
      </c>
      <c r="B47" s="49" t="s">
        <v>91</v>
      </c>
      <c r="C47" s="6" t="s">
        <v>9</v>
      </c>
      <c r="D47" s="50"/>
      <c r="E47" s="50"/>
      <c r="F47" s="17"/>
      <c r="G47" s="50"/>
      <c r="H47" s="50"/>
      <c r="I47" s="17"/>
      <c r="J47" s="5"/>
      <c r="K47" s="50"/>
      <c r="L47" s="95"/>
    </row>
    <row r="48" spans="1:12" ht="31.5" hidden="1" customHeight="1">
      <c r="A48" s="48" t="s">
        <v>92</v>
      </c>
      <c r="B48" s="49" t="s">
        <v>93</v>
      </c>
      <c r="C48" s="6" t="s">
        <v>9</v>
      </c>
      <c r="D48" s="50"/>
      <c r="E48" s="50"/>
      <c r="F48" s="17"/>
      <c r="G48" s="50"/>
      <c r="H48" s="50"/>
      <c r="I48" s="17"/>
      <c r="J48" s="5"/>
      <c r="K48" s="50"/>
      <c r="L48" s="95"/>
    </row>
    <row r="49" spans="1:12" ht="17.25" hidden="1" customHeight="1">
      <c r="A49" s="48" t="s">
        <v>94</v>
      </c>
      <c r="B49" s="51" t="s">
        <v>95</v>
      </c>
      <c r="C49" s="6" t="s">
        <v>9</v>
      </c>
      <c r="D49" s="50"/>
      <c r="E49" s="50"/>
      <c r="F49" s="17"/>
      <c r="G49" s="50"/>
      <c r="H49" s="50"/>
      <c r="I49" s="17"/>
      <c r="J49" s="5"/>
      <c r="K49" s="50"/>
      <c r="L49" s="95"/>
    </row>
    <row r="50" spans="1:12" ht="20.25" customHeight="1" thickBot="1">
      <c r="A50" s="52" t="s">
        <v>96</v>
      </c>
      <c r="B50" s="55" t="s">
        <v>97</v>
      </c>
      <c r="C50" s="38" t="s">
        <v>9</v>
      </c>
      <c r="D50" s="54">
        <f>D51+D52+D53</f>
        <v>0</v>
      </c>
      <c r="E50" s="54">
        <f>E51+E52+E53</f>
        <v>0</v>
      </c>
      <c r="F50" s="109"/>
      <c r="G50" s="110">
        <f>G51+G52+G53</f>
        <v>0</v>
      </c>
      <c r="H50" s="110">
        <f>H51+H52+H53</f>
        <v>0</v>
      </c>
      <c r="I50" s="111"/>
      <c r="J50" s="110">
        <f>J51+J52+J53</f>
        <v>0</v>
      </c>
      <c r="K50" s="110">
        <f>K51+K52+K53</f>
        <v>0</v>
      </c>
      <c r="L50" s="97"/>
    </row>
    <row r="51" spans="1:12" ht="22.5" hidden="1" customHeight="1">
      <c r="A51" s="48" t="s">
        <v>98</v>
      </c>
      <c r="B51" s="49" t="s">
        <v>99</v>
      </c>
      <c r="C51" s="6" t="s">
        <v>9</v>
      </c>
      <c r="D51" s="50"/>
      <c r="E51" s="50"/>
      <c r="F51" s="75"/>
      <c r="G51" s="108"/>
      <c r="H51" s="108"/>
      <c r="I51" s="75"/>
      <c r="J51" s="98"/>
      <c r="K51" s="100"/>
      <c r="L51" s="96" t="e">
        <f t="shared" ref="L51:L54" si="6">J51/K51</f>
        <v>#DIV/0!</v>
      </c>
    </row>
    <row r="52" spans="1:12" ht="22.5" hidden="1" customHeight="1">
      <c r="A52" s="48" t="s">
        <v>100</v>
      </c>
      <c r="B52" s="49" t="s">
        <v>101</v>
      </c>
      <c r="C52" s="6" t="s">
        <v>9</v>
      </c>
      <c r="D52" s="50"/>
      <c r="E52" s="50"/>
      <c r="F52" s="17"/>
      <c r="G52" s="50"/>
      <c r="H52" s="50"/>
      <c r="I52" s="17"/>
      <c r="J52" s="5"/>
      <c r="K52" s="20"/>
      <c r="L52" s="95" t="e">
        <f t="shared" si="6"/>
        <v>#DIV/0!</v>
      </c>
    </row>
    <row r="53" spans="1:12" ht="22.5" hidden="1" customHeight="1">
      <c r="A53" s="48" t="s">
        <v>102</v>
      </c>
      <c r="B53" s="49" t="s">
        <v>103</v>
      </c>
      <c r="C53" s="6" t="s">
        <v>9</v>
      </c>
      <c r="D53" s="50"/>
      <c r="E53" s="50"/>
      <c r="F53" s="17"/>
      <c r="G53" s="50"/>
      <c r="H53" s="50"/>
      <c r="I53" s="17"/>
      <c r="J53" s="5"/>
      <c r="K53" s="20"/>
      <c r="L53" s="95" t="e">
        <f t="shared" si="6"/>
        <v>#DIV/0!</v>
      </c>
    </row>
    <row r="54" spans="1:12" ht="19.5" hidden="1" customHeight="1" thickBot="1">
      <c r="A54" s="48" t="s">
        <v>104</v>
      </c>
      <c r="B54" s="56" t="s">
        <v>105</v>
      </c>
      <c r="C54" s="57" t="s">
        <v>9</v>
      </c>
      <c r="D54" s="50"/>
      <c r="E54" s="50"/>
      <c r="F54" s="58"/>
      <c r="G54" s="50"/>
      <c r="H54" s="50"/>
      <c r="I54" s="58"/>
      <c r="J54" s="5"/>
      <c r="K54" s="20"/>
      <c r="L54" s="95" t="e">
        <f t="shared" si="6"/>
        <v>#DIV/0!</v>
      </c>
    </row>
    <row r="55" spans="1:12" ht="27.75" customHeight="1" thickBot="1">
      <c r="A55" s="59" t="s">
        <v>106</v>
      </c>
      <c r="B55" s="60" t="s">
        <v>107</v>
      </c>
      <c r="C55" s="61" t="s">
        <v>9</v>
      </c>
      <c r="D55" s="62">
        <f>D6+D23+D30+D42+D46+D50</f>
        <v>261578.02</v>
      </c>
      <c r="E55" s="62">
        <f>E6+E23+E30+E42+E46+E50</f>
        <v>267037.87910604494</v>
      </c>
      <c r="F55" s="97">
        <f>E55/D55</f>
        <v>1.0208727748074742</v>
      </c>
      <c r="G55" s="62">
        <f>G6+G23+G30+G42+G46+G50</f>
        <v>272840.43</v>
      </c>
      <c r="H55" s="62">
        <f>H6+H23+H30+H42+H46+H50</f>
        <v>278945.49820387649</v>
      </c>
      <c r="I55" s="97">
        <f>H55/G55</f>
        <v>1.0223759660687988</v>
      </c>
      <c r="J55" s="62">
        <f>J6+J23+J30+J42+J46+J50</f>
        <v>280738.76</v>
      </c>
      <c r="K55" s="62">
        <f>K6+K23+K30+K42+K46+K50</f>
        <v>285639.16801785858</v>
      </c>
      <c r="L55" s="97">
        <f>K55/J55</f>
        <v>1.0174554023742877</v>
      </c>
    </row>
    <row r="56" spans="1:12" ht="15" customHeight="1" thickBot="1">
      <c r="A56" s="63"/>
      <c r="B56" s="64" t="s">
        <v>108</v>
      </c>
      <c r="C56" s="65"/>
      <c r="D56" s="66"/>
      <c r="E56" s="67"/>
      <c r="F56" s="68"/>
      <c r="G56" s="67"/>
      <c r="H56" s="67"/>
      <c r="I56" s="68"/>
      <c r="J56" s="6"/>
      <c r="K56" s="20"/>
      <c r="L56" s="98"/>
    </row>
    <row r="57" spans="1:12" ht="15" customHeight="1" thickBot="1">
      <c r="A57" s="69"/>
      <c r="B57" s="70" t="s">
        <v>109</v>
      </c>
      <c r="C57" s="71" t="s">
        <v>38</v>
      </c>
      <c r="D57" s="72">
        <f>D58+D60-D59</f>
        <v>312.267</v>
      </c>
      <c r="E57" s="72">
        <f>'[1]2014 (факт)'!E36</f>
        <v>293.17095799999998</v>
      </c>
      <c r="F57" s="68">
        <f t="shared" ref="F57:F67" si="7">E57/D57</f>
        <v>0.93884706997537359</v>
      </c>
      <c r="G57" s="73"/>
      <c r="H57" s="73"/>
      <c r="I57" s="68"/>
      <c r="J57" s="20"/>
      <c r="K57" s="20"/>
      <c r="L57" s="5"/>
    </row>
    <row r="58" spans="1:12" ht="15" customHeight="1" thickBot="1">
      <c r="A58" s="74"/>
      <c r="B58" s="70" t="s">
        <v>110</v>
      </c>
      <c r="C58" s="71" t="s">
        <v>38</v>
      </c>
      <c r="D58" s="72">
        <v>4.3079999999999998</v>
      </c>
      <c r="E58" s="72">
        <f>'[1]2014 (факт)'!E37</f>
        <v>4.3574000000000002</v>
      </c>
      <c r="F58" s="68">
        <f t="shared" si="7"/>
        <v>1.0114670380687094</v>
      </c>
      <c r="G58" s="73"/>
      <c r="H58" s="73"/>
      <c r="I58" s="68"/>
      <c r="J58" s="20"/>
      <c r="K58" s="20"/>
      <c r="L58" s="5"/>
    </row>
    <row r="59" spans="1:12" ht="15" hidden="1" customHeight="1" thickBot="1">
      <c r="A59" s="74"/>
      <c r="B59" s="70" t="s">
        <v>111</v>
      </c>
      <c r="C59" s="71" t="s">
        <v>38</v>
      </c>
      <c r="D59" s="73"/>
      <c r="E59" s="73"/>
      <c r="F59" s="75" t="e">
        <f t="shared" si="7"/>
        <v>#DIV/0!</v>
      </c>
      <c r="G59" s="73"/>
      <c r="H59" s="73"/>
      <c r="I59" s="75" t="e">
        <f t="shared" ref="I59:I67" si="8">H59/G59</f>
        <v>#DIV/0!</v>
      </c>
      <c r="J59" s="6"/>
      <c r="K59" s="20"/>
      <c r="L59" s="5"/>
    </row>
    <row r="60" spans="1:12" ht="15" customHeight="1">
      <c r="A60" s="76"/>
      <c r="B60" s="77" t="s">
        <v>112</v>
      </c>
      <c r="C60" s="78" t="s">
        <v>38</v>
      </c>
      <c r="D60" s="79">
        <f>D63</f>
        <v>307.959</v>
      </c>
      <c r="E60" s="79">
        <f>E57-E58</f>
        <v>288.813558</v>
      </c>
      <c r="F60" s="17">
        <f t="shared" si="7"/>
        <v>0.93783119830886574</v>
      </c>
      <c r="G60" s="79">
        <v>298.661</v>
      </c>
      <c r="H60" s="79">
        <f>'[1]2014 (факт)'!H39</f>
        <v>281.574051</v>
      </c>
      <c r="I60" s="17">
        <f t="shared" si="8"/>
        <v>0.94278814776619646</v>
      </c>
      <c r="J60" s="20"/>
      <c r="K60" s="20"/>
      <c r="L60" s="5"/>
    </row>
    <row r="61" spans="1:12" ht="15" customHeight="1">
      <c r="A61" s="6"/>
      <c r="B61" s="19" t="s">
        <v>113</v>
      </c>
      <c r="C61" s="6" t="s">
        <v>38</v>
      </c>
      <c r="D61" s="18"/>
      <c r="E61" s="18"/>
      <c r="F61" s="17"/>
      <c r="G61" s="18">
        <f>G60-G63</f>
        <v>34.938499999999976</v>
      </c>
      <c r="H61" s="18">
        <f>H60-H63</f>
        <v>43.358024999999998</v>
      </c>
      <c r="I61" s="17">
        <f t="shared" si="8"/>
        <v>1.2409812957053115</v>
      </c>
      <c r="J61" s="6"/>
      <c r="K61" s="20"/>
      <c r="L61" s="5"/>
    </row>
    <row r="62" spans="1:12" ht="15" customHeight="1" thickBot="1">
      <c r="A62" s="80"/>
      <c r="B62" s="81" t="str">
        <f>B61</f>
        <v>Потери</v>
      </c>
      <c r="C62" s="76" t="s">
        <v>114</v>
      </c>
      <c r="D62" s="82"/>
      <c r="E62" s="82"/>
      <c r="F62" s="58"/>
      <c r="G62" s="82">
        <f>G61/G63</f>
        <v>0.13248205974082597</v>
      </c>
      <c r="H62" s="82">
        <f>H61/H63</f>
        <v>0.182011368958023</v>
      </c>
      <c r="I62" s="58">
        <f t="shared" si="8"/>
        <v>1.3738567268209068</v>
      </c>
      <c r="J62" s="6"/>
      <c r="K62" s="20"/>
      <c r="L62" s="5"/>
    </row>
    <row r="63" spans="1:12" ht="15" customHeight="1" thickBot="1">
      <c r="A63" s="69"/>
      <c r="B63" s="83" t="s">
        <v>115</v>
      </c>
      <c r="C63" s="71" t="s">
        <v>38</v>
      </c>
      <c r="D63" s="72">
        <f>D64+D65+D66+D67</f>
        <v>307.959</v>
      </c>
      <c r="E63" s="72">
        <f>E64+E65+E66+E67</f>
        <v>288.813558</v>
      </c>
      <c r="F63" s="68">
        <f t="shared" si="7"/>
        <v>0.93783119830886574</v>
      </c>
      <c r="G63" s="72">
        <f>G64+G65+G66+G67</f>
        <v>263.72250000000003</v>
      </c>
      <c r="H63" s="72">
        <f>H64+H65+H66+H67</f>
        <v>238.216026</v>
      </c>
      <c r="I63" s="68">
        <f t="shared" si="8"/>
        <v>0.9032829053266217</v>
      </c>
      <c r="J63" s="20"/>
      <c r="K63" s="20"/>
      <c r="L63" s="5"/>
    </row>
    <row r="64" spans="1:12" ht="15" customHeight="1">
      <c r="A64" s="84">
        <v>18</v>
      </c>
      <c r="B64" s="85" t="s">
        <v>116</v>
      </c>
      <c r="C64" s="84" t="s">
        <v>38</v>
      </c>
      <c r="D64" s="86">
        <v>3.923</v>
      </c>
      <c r="E64" s="86">
        <f>'[1]2014 (факт)'!E43</f>
        <v>1.820139</v>
      </c>
      <c r="F64" s="75">
        <f t="shared" si="7"/>
        <v>0.46396609737445832</v>
      </c>
      <c r="G64" s="86">
        <v>2.2065000000000001</v>
      </c>
      <c r="H64" s="86">
        <f>'[1]2014 (факт)'!H43</f>
        <v>0.27611800000000009</v>
      </c>
      <c r="I64" s="75">
        <f t="shared" si="8"/>
        <v>0.12513845456605488</v>
      </c>
      <c r="J64" s="6"/>
      <c r="K64" s="20"/>
      <c r="L64" s="5"/>
    </row>
    <row r="65" spans="1:12" ht="15" customHeight="1">
      <c r="A65" s="6">
        <v>19</v>
      </c>
      <c r="B65" s="34" t="s">
        <v>117</v>
      </c>
      <c r="C65" s="6" t="s">
        <v>38</v>
      </c>
      <c r="D65" s="18">
        <v>223.405</v>
      </c>
      <c r="E65" s="86">
        <f>'[1]2014 (факт)'!E44</f>
        <v>204.54183699999999</v>
      </c>
      <c r="F65" s="17">
        <f t="shared" si="7"/>
        <v>0.91556517087800182</v>
      </c>
      <c r="G65" s="18">
        <v>198.06</v>
      </c>
      <c r="H65" s="86">
        <f>'[1]2014 (факт)'!H44</f>
        <v>173.83507900000001</v>
      </c>
      <c r="I65" s="17">
        <f t="shared" si="8"/>
        <v>0.87768897808744828</v>
      </c>
      <c r="J65" s="6"/>
      <c r="K65" s="20"/>
      <c r="L65" s="5"/>
    </row>
    <row r="66" spans="1:12" ht="15" customHeight="1">
      <c r="A66" s="6">
        <v>20</v>
      </c>
      <c r="B66" s="34" t="s">
        <v>118</v>
      </c>
      <c r="C66" s="6" t="s">
        <v>38</v>
      </c>
      <c r="D66" s="18">
        <v>47.167999999999999</v>
      </c>
      <c r="E66" s="86">
        <f>'[1]2014 (факт)'!E45</f>
        <v>48.346832999999997</v>
      </c>
      <c r="F66" s="17">
        <f t="shared" si="7"/>
        <v>1.0249922193012211</v>
      </c>
      <c r="G66" s="18">
        <v>41.654000000000003</v>
      </c>
      <c r="H66" s="86">
        <f>'[1]2014 (факт)'!H45</f>
        <v>41.088785000000001</v>
      </c>
      <c r="I66" s="17">
        <f t="shared" si="8"/>
        <v>0.98643071493734091</v>
      </c>
      <c r="J66" s="6"/>
      <c r="K66" s="20"/>
      <c r="L66" s="5"/>
    </row>
    <row r="67" spans="1:12" ht="15" customHeight="1">
      <c r="A67" s="6">
        <v>21</v>
      </c>
      <c r="B67" s="19" t="s">
        <v>119</v>
      </c>
      <c r="C67" s="6" t="s">
        <v>38</v>
      </c>
      <c r="D67" s="18">
        <v>33.463000000000001</v>
      </c>
      <c r="E67" s="86">
        <f>'[1]2014 (факт)'!E46</f>
        <v>34.104748999999998</v>
      </c>
      <c r="F67" s="17">
        <f t="shared" si="7"/>
        <v>1.0191778680931176</v>
      </c>
      <c r="G67" s="18">
        <v>21.802</v>
      </c>
      <c r="H67" s="86">
        <f>'[1]2014 (факт)'!H46</f>
        <v>23.016043999999997</v>
      </c>
      <c r="I67" s="17">
        <f t="shared" si="8"/>
        <v>1.0556849830290798</v>
      </c>
      <c r="J67" s="6"/>
      <c r="K67" s="20"/>
      <c r="L67" s="5"/>
    </row>
    <row r="68" spans="1:12" ht="15" customHeight="1">
      <c r="A68" s="6"/>
      <c r="B68" s="19"/>
      <c r="C68" s="6"/>
      <c r="D68" s="17"/>
      <c r="E68" s="17"/>
      <c r="F68" s="17"/>
      <c r="G68" s="17"/>
      <c r="H68" s="17"/>
      <c r="I68" s="17"/>
      <c r="J68" s="6"/>
      <c r="K68" s="20"/>
      <c r="L68" s="5"/>
    </row>
    <row r="69" spans="1:12" ht="15" customHeight="1">
      <c r="A69" s="6"/>
      <c r="B69" s="19" t="s">
        <v>120</v>
      </c>
      <c r="C69" s="6" t="s">
        <v>40</v>
      </c>
      <c r="D69" s="16">
        <f>D55/D63</f>
        <v>849.39235417701707</v>
      </c>
      <c r="E69" s="16">
        <f>E55/E63</f>
        <v>924.60298939998154</v>
      </c>
      <c r="F69" s="17">
        <f>E69/D69</f>
        <v>1.0885464000860199</v>
      </c>
      <c r="G69" s="16">
        <f>G55/G63</f>
        <v>1034.5739555783066</v>
      </c>
      <c r="H69" s="16">
        <f>H55/H63</f>
        <v>1170.9770450283495</v>
      </c>
      <c r="I69" s="17">
        <f>H69/G69</f>
        <v>1.131844696760993</v>
      </c>
      <c r="J69" s="6"/>
      <c r="K69" s="20"/>
      <c r="L69" s="5"/>
    </row>
    <row r="70" spans="1:12">
      <c r="A70" s="9"/>
      <c r="B70" s="6"/>
      <c r="C70" s="6"/>
      <c r="D70" s="87"/>
      <c r="E70" s="88"/>
      <c r="F70" s="88"/>
      <c r="G70" s="87"/>
      <c r="H70" s="88"/>
      <c r="I70" s="87"/>
      <c r="J70" s="6"/>
      <c r="K70" s="20"/>
      <c r="L70" s="5"/>
    </row>
    <row r="71" spans="1:12">
      <c r="D71" s="89"/>
      <c r="E71" s="89"/>
      <c r="G71" s="89"/>
      <c r="H71" s="89"/>
    </row>
    <row r="72" spans="1:12">
      <c r="B72" s="90" t="s">
        <v>121</v>
      </c>
      <c r="C72" s="91"/>
      <c r="D72" s="92" t="s">
        <v>122</v>
      </c>
    </row>
  </sheetData>
  <mergeCells count="8">
    <mergeCell ref="J3:L3"/>
    <mergeCell ref="B1:I1"/>
    <mergeCell ref="A3:A4"/>
    <mergeCell ref="B3:B4"/>
    <mergeCell ref="C3:C4"/>
    <mergeCell ref="D3:F3"/>
    <mergeCell ref="G3:I3"/>
    <mergeCell ref="B2:L2"/>
  </mergeCells>
  <pageMargins left="0.82677165354330717" right="0.19685039370078741" top="0.51181102362204722" bottom="0.59055118110236227" header="0.15748031496062992" footer="0.4724409448818898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topLeftCell="A7" workbookViewId="0">
      <selection activeCell="E15" sqref="E15"/>
    </sheetView>
  </sheetViews>
  <sheetFormatPr defaultRowHeight="12.75"/>
  <cols>
    <col min="1" max="1" width="6.42578125" style="1" customWidth="1"/>
    <col min="2" max="2" width="41" style="2" customWidth="1"/>
    <col min="3" max="3" width="12" style="2" customWidth="1"/>
    <col min="4" max="4" width="30.5703125" style="2" customWidth="1"/>
    <col min="5" max="17" width="9.140625" style="2"/>
    <col min="18" max="256" width="9.140625" style="35"/>
    <col min="257" max="257" width="7" style="35" customWidth="1"/>
    <col min="258" max="258" width="41" style="35" customWidth="1"/>
    <col min="259" max="259" width="13.42578125" style="35" customWidth="1"/>
    <col min="260" max="260" width="30.5703125" style="35" customWidth="1"/>
    <col min="261" max="512" width="9.140625" style="35"/>
    <col min="513" max="513" width="7" style="35" customWidth="1"/>
    <col min="514" max="514" width="41" style="35" customWidth="1"/>
    <col min="515" max="515" width="13.42578125" style="35" customWidth="1"/>
    <col min="516" max="516" width="30.5703125" style="35" customWidth="1"/>
    <col min="517" max="768" width="9.140625" style="35"/>
    <col min="769" max="769" width="7" style="35" customWidth="1"/>
    <col min="770" max="770" width="41" style="35" customWidth="1"/>
    <col min="771" max="771" width="13.42578125" style="35" customWidth="1"/>
    <col min="772" max="772" width="30.5703125" style="35" customWidth="1"/>
    <col min="773" max="1024" width="9.140625" style="35"/>
    <col min="1025" max="1025" width="7" style="35" customWidth="1"/>
    <col min="1026" max="1026" width="41" style="35" customWidth="1"/>
    <col min="1027" max="1027" width="13.42578125" style="35" customWidth="1"/>
    <col min="1028" max="1028" width="30.5703125" style="35" customWidth="1"/>
    <col min="1029" max="1280" width="9.140625" style="35"/>
    <col min="1281" max="1281" width="7" style="35" customWidth="1"/>
    <col min="1282" max="1282" width="41" style="35" customWidth="1"/>
    <col min="1283" max="1283" width="13.42578125" style="35" customWidth="1"/>
    <col min="1284" max="1284" width="30.5703125" style="35" customWidth="1"/>
    <col min="1285" max="1536" width="9.140625" style="35"/>
    <col min="1537" max="1537" width="7" style="35" customWidth="1"/>
    <col min="1538" max="1538" width="41" style="35" customWidth="1"/>
    <col min="1539" max="1539" width="13.42578125" style="35" customWidth="1"/>
    <col min="1540" max="1540" width="30.5703125" style="35" customWidth="1"/>
    <col min="1541" max="1792" width="9.140625" style="35"/>
    <col min="1793" max="1793" width="7" style="35" customWidth="1"/>
    <col min="1794" max="1794" width="41" style="35" customWidth="1"/>
    <col min="1795" max="1795" width="13.42578125" style="35" customWidth="1"/>
    <col min="1796" max="1796" width="30.5703125" style="35" customWidth="1"/>
    <col min="1797" max="2048" width="9.140625" style="35"/>
    <col min="2049" max="2049" width="7" style="35" customWidth="1"/>
    <col min="2050" max="2050" width="41" style="35" customWidth="1"/>
    <col min="2051" max="2051" width="13.42578125" style="35" customWidth="1"/>
    <col min="2052" max="2052" width="30.5703125" style="35" customWidth="1"/>
    <col min="2053" max="2304" width="9.140625" style="35"/>
    <col min="2305" max="2305" width="7" style="35" customWidth="1"/>
    <col min="2306" max="2306" width="41" style="35" customWidth="1"/>
    <col min="2307" max="2307" width="13.42578125" style="35" customWidth="1"/>
    <col min="2308" max="2308" width="30.5703125" style="35" customWidth="1"/>
    <col min="2309" max="2560" width="9.140625" style="35"/>
    <col min="2561" max="2561" width="7" style="35" customWidth="1"/>
    <col min="2562" max="2562" width="41" style="35" customWidth="1"/>
    <col min="2563" max="2563" width="13.42578125" style="35" customWidth="1"/>
    <col min="2564" max="2564" width="30.5703125" style="35" customWidth="1"/>
    <col min="2565" max="2816" width="9.140625" style="35"/>
    <col min="2817" max="2817" width="7" style="35" customWidth="1"/>
    <col min="2818" max="2818" width="41" style="35" customWidth="1"/>
    <col min="2819" max="2819" width="13.42578125" style="35" customWidth="1"/>
    <col min="2820" max="2820" width="30.5703125" style="35" customWidth="1"/>
    <col min="2821" max="3072" width="9.140625" style="35"/>
    <col min="3073" max="3073" width="7" style="35" customWidth="1"/>
    <col min="3074" max="3074" width="41" style="35" customWidth="1"/>
    <col min="3075" max="3075" width="13.42578125" style="35" customWidth="1"/>
    <col min="3076" max="3076" width="30.5703125" style="35" customWidth="1"/>
    <col min="3077" max="3328" width="9.140625" style="35"/>
    <col min="3329" max="3329" width="7" style="35" customWidth="1"/>
    <col min="3330" max="3330" width="41" style="35" customWidth="1"/>
    <col min="3331" max="3331" width="13.42578125" style="35" customWidth="1"/>
    <col min="3332" max="3332" width="30.5703125" style="35" customWidth="1"/>
    <col min="3333" max="3584" width="9.140625" style="35"/>
    <col min="3585" max="3585" width="7" style="35" customWidth="1"/>
    <col min="3586" max="3586" width="41" style="35" customWidth="1"/>
    <col min="3587" max="3587" width="13.42578125" style="35" customWidth="1"/>
    <col min="3588" max="3588" width="30.5703125" style="35" customWidth="1"/>
    <col min="3589" max="3840" width="9.140625" style="35"/>
    <col min="3841" max="3841" width="7" style="35" customWidth="1"/>
    <col min="3842" max="3842" width="41" style="35" customWidth="1"/>
    <col min="3843" max="3843" width="13.42578125" style="35" customWidth="1"/>
    <col min="3844" max="3844" width="30.5703125" style="35" customWidth="1"/>
    <col min="3845" max="4096" width="9.140625" style="35"/>
    <col min="4097" max="4097" width="7" style="35" customWidth="1"/>
    <col min="4098" max="4098" width="41" style="35" customWidth="1"/>
    <col min="4099" max="4099" width="13.42578125" style="35" customWidth="1"/>
    <col min="4100" max="4100" width="30.5703125" style="35" customWidth="1"/>
    <col min="4101" max="4352" width="9.140625" style="35"/>
    <col min="4353" max="4353" width="7" style="35" customWidth="1"/>
    <col min="4354" max="4354" width="41" style="35" customWidth="1"/>
    <col min="4355" max="4355" width="13.42578125" style="35" customWidth="1"/>
    <col min="4356" max="4356" width="30.5703125" style="35" customWidth="1"/>
    <col min="4357" max="4608" width="9.140625" style="35"/>
    <col min="4609" max="4609" width="7" style="35" customWidth="1"/>
    <col min="4610" max="4610" width="41" style="35" customWidth="1"/>
    <col min="4611" max="4611" width="13.42578125" style="35" customWidth="1"/>
    <col min="4612" max="4612" width="30.5703125" style="35" customWidth="1"/>
    <col min="4613" max="4864" width="9.140625" style="35"/>
    <col min="4865" max="4865" width="7" style="35" customWidth="1"/>
    <col min="4866" max="4866" width="41" style="35" customWidth="1"/>
    <col min="4867" max="4867" width="13.42578125" style="35" customWidth="1"/>
    <col min="4868" max="4868" width="30.5703125" style="35" customWidth="1"/>
    <col min="4869" max="5120" width="9.140625" style="35"/>
    <col min="5121" max="5121" width="7" style="35" customWidth="1"/>
    <col min="5122" max="5122" width="41" style="35" customWidth="1"/>
    <col min="5123" max="5123" width="13.42578125" style="35" customWidth="1"/>
    <col min="5124" max="5124" width="30.5703125" style="35" customWidth="1"/>
    <col min="5125" max="5376" width="9.140625" style="35"/>
    <col min="5377" max="5377" width="7" style="35" customWidth="1"/>
    <col min="5378" max="5378" width="41" style="35" customWidth="1"/>
    <col min="5379" max="5379" width="13.42578125" style="35" customWidth="1"/>
    <col min="5380" max="5380" width="30.5703125" style="35" customWidth="1"/>
    <col min="5381" max="5632" width="9.140625" style="35"/>
    <col min="5633" max="5633" width="7" style="35" customWidth="1"/>
    <col min="5634" max="5634" width="41" style="35" customWidth="1"/>
    <col min="5635" max="5635" width="13.42578125" style="35" customWidth="1"/>
    <col min="5636" max="5636" width="30.5703125" style="35" customWidth="1"/>
    <col min="5637" max="5888" width="9.140625" style="35"/>
    <col min="5889" max="5889" width="7" style="35" customWidth="1"/>
    <col min="5890" max="5890" width="41" style="35" customWidth="1"/>
    <col min="5891" max="5891" width="13.42578125" style="35" customWidth="1"/>
    <col min="5892" max="5892" width="30.5703125" style="35" customWidth="1"/>
    <col min="5893" max="6144" width="9.140625" style="35"/>
    <col min="6145" max="6145" width="7" style="35" customWidth="1"/>
    <col min="6146" max="6146" width="41" style="35" customWidth="1"/>
    <col min="6147" max="6147" width="13.42578125" style="35" customWidth="1"/>
    <col min="6148" max="6148" width="30.5703125" style="35" customWidth="1"/>
    <col min="6149" max="6400" width="9.140625" style="35"/>
    <col min="6401" max="6401" width="7" style="35" customWidth="1"/>
    <col min="6402" max="6402" width="41" style="35" customWidth="1"/>
    <col min="6403" max="6403" width="13.42578125" style="35" customWidth="1"/>
    <col min="6404" max="6404" width="30.5703125" style="35" customWidth="1"/>
    <col min="6405" max="6656" width="9.140625" style="35"/>
    <col min="6657" max="6657" width="7" style="35" customWidth="1"/>
    <col min="6658" max="6658" width="41" style="35" customWidth="1"/>
    <col min="6659" max="6659" width="13.42578125" style="35" customWidth="1"/>
    <col min="6660" max="6660" width="30.5703125" style="35" customWidth="1"/>
    <col min="6661" max="6912" width="9.140625" style="35"/>
    <col min="6913" max="6913" width="7" style="35" customWidth="1"/>
    <col min="6914" max="6914" width="41" style="35" customWidth="1"/>
    <col min="6915" max="6915" width="13.42578125" style="35" customWidth="1"/>
    <col min="6916" max="6916" width="30.5703125" style="35" customWidth="1"/>
    <col min="6917" max="7168" width="9.140625" style="35"/>
    <col min="7169" max="7169" width="7" style="35" customWidth="1"/>
    <col min="7170" max="7170" width="41" style="35" customWidth="1"/>
    <col min="7171" max="7171" width="13.42578125" style="35" customWidth="1"/>
    <col min="7172" max="7172" width="30.5703125" style="35" customWidth="1"/>
    <col min="7173" max="7424" width="9.140625" style="35"/>
    <col min="7425" max="7425" width="7" style="35" customWidth="1"/>
    <col min="7426" max="7426" width="41" style="35" customWidth="1"/>
    <col min="7427" max="7427" width="13.42578125" style="35" customWidth="1"/>
    <col min="7428" max="7428" width="30.5703125" style="35" customWidth="1"/>
    <col min="7429" max="7680" width="9.140625" style="35"/>
    <col min="7681" max="7681" width="7" style="35" customWidth="1"/>
    <col min="7682" max="7682" width="41" style="35" customWidth="1"/>
    <col min="7683" max="7683" width="13.42578125" style="35" customWidth="1"/>
    <col min="7684" max="7684" width="30.5703125" style="35" customWidth="1"/>
    <col min="7685" max="7936" width="9.140625" style="35"/>
    <col min="7937" max="7937" width="7" style="35" customWidth="1"/>
    <col min="7938" max="7938" width="41" style="35" customWidth="1"/>
    <col min="7939" max="7939" width="13.42578125" style="35" customWidth="1"/>
    <col min="7940" max="7940" width="30.5703125" style="35" customWidth="1"/>
    <col min="7941" max="8192" width="9.140625" style="35"/>
    <col min="8193" max="8193" width="7" style="35" customWidth="1"/>
    <col min="8194" max="8194" width="41" style="35" customWidth="1"/>
    <col min="8195" max="8195" width="13.42578125" style="35" customWidth="1"/>
    <col min="8196" max="8196" width="30.5703125" style="35" customWidth="1"/>
    <col min="8197" max="8448" width="9.140625" style="35"/>
    <col min="8449" max="8449" width="7" style="35" customWidth="1"/>
    <col min="8450" max="8450" width="41" style="35" customWidth="1"/>
    <col min="8451" max="8451" width="13.42578125" style="35" customWidth="1"/>
    <col min="8452" max="8452" width="30.5703125" style="35" customWidth="1"/>
    <col min="8453" max="8704" width="9.140625" style="35"/>
    <col min="8705" max="8705" width="7" style="35" customWidth="1"/>
    <col min="8706" max="8706" width="41" style="35" customWidth="1"/>
    <col min="8707" max="8707" width="13.42578125" style="35" customWidth="1"/>
    <col min="8708" max="8708" width="30.5703125" style="35" customWidth="1"/>
    <col min="8709" max="8960" width="9.140625" style="35"/>
    <col min="8961" max="8961" width="7" style="35" customWidth="1"/>
    <col min="8962" max="8962" width="41" style="35" customWidth="1"/>
    <col min="8963" max="8963" width="13.42578125" style="35" customWidth="1"/>
    <col min="8964" max="8964" width="30.5703125" style="35" customWidth="1"/>
    <col min="8965" max="9216" width="9.140625" style="35"/>
    <col min="9217" max="9217" width="7" style="35" customWidth="1"/>
    <col min="9218" max="9218" width="41" style="35" customWidth="1"/>
    <col min="9219" max="9219" width="13.42578125" style="35" customWidth="1"/>
    <col min="9220" max="9220" width="30.5703125" style="35" customWidth="1"/>
    <col min="9221" max="9472" width="9.140625" style="35"/>
    <col min="9473" max="9473" width="7" style="35" customWidth="1"/>
    <col min="9474" max="9474" width="41" style="35" customWidth="1"/>
    <col min="9475" max="9475" width="13.42578125" style="35" customWidth="1"/>
    <col min="9476" max="9476" width="30.5703125" style="35" customWidth="1"/>
    <col min="9477" max="9728" width="9.140625" style="35"/>
    <col min="9729" max="9729" width="7" style="35" customWidth="1"/>
    <col min="9730" max="9730" width="41" style="35" customWidth="1"/>
    <col min="9731" max="9731" width="13.42578125" style="35" customWidth="1"/>
    <col min="9732" max="9732" width="30.5703125" style="35" customWidth="1"/>
    <col min="9733" max="9984" width="9.140625" style="35"/>
    <col min="9985" max="9985" width="7" style="35" customWidth="1"/>
    <col min="9986" max="9986" width="41" style="35" customWidth="1"/>
    <col min="9987" max="9987" width="13.42578125" style="35" customWidth="1"/>
    <col min="9988" max="9988" width="30.5703125" style="35" customWidth="1"/>
    <col min="9989" max="10240" width="9.140625" style="35"/>
    <col min="10241" max="10241" width="7" style="35" customWidth="1"/>
    <col min="10242" max="10242" width="41" style="35" customWidth="1"/>
    <col min="10243" max="10243" width="13.42578125" style="35" customWidth="1"/>
    <col min="10244" max="10244" width="30.5703125" style="35" customWidth="1"/>
    <col min="10245" max="10496" width="9.140625" style="35"/>
    <col min="10497" max="10497" width="7" style="35" customWidth="1"/>
    <col min="10498" max="10498" width="41" style="35" customWidth="1"/>
    <col min="10499" max="10499" width="13.42578125" style="35" customWidth="1"/>
    <col min="10500" max="10500" width="30.5703125" style="35" customWidth="1"/>
    <col min="10501" max="10752" width="9.140625" style="35"/>
    <col min="10753" max="10753" width="7" style="35" customWidth="1"/>
    <col min="10754" max="10754" width="41" style="35" customWidth="1"/>
    <col min="10755" max="10755" width="13.42578125" style="35" customWidth="1"/>
    <col min="10756" max="10756" width="30.5703125" style="35" customWidth="1"/>
    <col min="10757" max="11008" width="9.140625" style="35"/>
    <col min="11009" max="11009" width="7" style="35" customWidth="1"/>
    <col min="11010" max="11010" width="41" style="35" customWidth="1"/>
    <col min="11011" max="11011" width="13.42578125" style="35" customWidth="1"/>
    <col min="11012" max="11012" width="30.5703125" style="35" customWidth="1"/>
    <col min="11013" max="11264" width="9.140625" style="35"/>
    <col min="11265" max="11265" width="7" style="35" customWidth="1"/>
    <col min="11266" max="11266" width="41" style="35" customWidth="1"/>
    <col min="11267" max="11267" width="13.42578125" style="35" customWidth="1"/>
    <col min="11268" max="11268" width="30.5703125" style="35" customWidth="1"/>
    <col min="11269" max="11520" width="9.140625" style="35"/>
    <col min="11521" max="11521" width="7" style="35" customWidth="1"/>
    <col min="11522" max="11522" width="41" style="35" customWidth="1"/>
    <col min="11523" max="11523" width="13.42578125" style="35" customWidth="1"/>
    <col min="11524" max="11524" width="30.5703125" style="35" customWidth="1"/>
    <col min="11525" max="11776" width="9.140625" style="35"/>
    <col min="11777" max="11777" width="7" style="35" customWidth="1"/>
    <col min="11778" max="11778" width="41" style="35" customWidth="1"/>
    <col min="11779" max="11779" width="13.42578125" style="35" customWidth="1"/>
    <col min="11780" max="11780" width="30.5703125" style="35" customWidth="1"/>
    <col min="11781" max="12032" width="9.140625" style="35"/>
    <col min="12033" max="12033" width="7" style="35" customWidth="1"/>
    <col min="12034" max="12034" width="41" style="35" customWidth="1"/>
    <col min="12035" max="12035" width="13.42578125" style="35" customWidth="1"/>
    <col min="12036" max="12036" width="30.5703125" style="35" customWidth="1"/>
    <col min="12037" max="12288" width="9.140625" style="35"/>
    <col min="12289" max="12289" width="7" style="35" customWidth="1"/>
    <col min="12290" max="12290" width="41" style="35" customWidth="1"/>
    <col min="12291" max="12291" width="13.42578125" style="35" customWidth="1"/>
    <col min="12292" max="12292" width="30.5703125" style="35" customWidth="1"/>
    <col min="12293" max="12544" width="9.140625" style="35"/>
    <col min="12545" max="12545" width="7" style="35" customWidth="1"/>
    <col min="12546" max="12546" width="41" style="35" customWidth="1"/>
    <col min="12547" max="12547" width="13.42578125" style="35" customWidth="1"/>
    <col min="12548" max="12548" width="30.5703125" style="35" customWidth="1"/>
    <col min="12549" max="12800" width="9.140625" style="35"/>
    <col min="12801" max="12801" width="7" style="35" customWidth="1"/>
    <col min="12802" max="12802" width="41" style="35" customWidth="1"/>
    <col min="12803" max="12803" width="13.42578125" style="35" customWidth="1"/>
    <col min="12804" max="12804" width="30.5703125" style="35" customWidth="1"/>
    <col min="12805" max="13056" width="9.140625" style="35"/>
    <col min="13057" max="13057" width="7" style="35" customWidth="1"/>
    <col min="13058" max="13058" width="41" style="35" customWidth="1"/>
    <col min="13059" max="13059" width="13.42578125" style="35" customWidth="1"/>
    <col min="13060" max="13060" width="30.5703125" style="35" customWidth="1"/>
    <col min="13061" max="13312" width="9.140625" style="35"/>
    <col min="13313" max="13313" width="7" style="35" customWidth="1"/>
    <col min="13314" max="13314" width="41" style="35" customWidth="1"/>
    <col min="13315" max="13315" width="13.42578125" style="35" customWidth="1"/>
    <col min="13316" max="13316" width="30.5703125" style="35" customWidth="1"/>
    <col min="13317" max="13568" width="9.140625" style="35"/>
    <col min="13569" max="13569" width="7" style="35" customWidth="1"/>
    <col min="13570" max="13570" width="41" style="35" customWidth="1"/>
    <col min="13571" max="13571" width="13.42578125" style="35" customWidth="1"/>
    <col min="13572" max="13572" width="30.5703125" style="35" customWidth="1"/>
    <col min="13573" max="13824" width="9.140625" style="35"/>
    <col min="13825" max="13825" width="7" style="35" customWidth="1"/>
    <col min="13826" max="13826" width="41" style="35" customWidth="1"/>
    <col min="13827" max="13827" width="13.42578125" style="35" customWidth="1"/>
    <col min="13828" max="13828" width="30.5703125" style="35" customWidth="1"/>
    <col min="13829" max="14080" width="9.140625" style="35"/>
    <col min="14081" max="14081" width="7" style="35" customWidth="1"/>
    <col min="14082" max="14082" width="41" style="35" customWidth="1"/>
    <col min="14083" max="14083" width="13.42578125" style="35" customWidth="1"/>
    <col min="14084" max="14084" width="30.5703125" style="35" customWidth="1"/>
    <col min="14085" max="14336" width="9.140625" style="35"/>
    <col min="14337" max="14337" width="7" style="35" customWidth="1"/>
    <col min="14338" max="14338" width="41" style="35" customWidth="1"/>
    <col min="14339" max="14339" width="13.42578125" style="35" customWidth="1"/>
    <col min="14340" max="14340" width="30.5703125" style="35" customWidth="1"/>
    <col min="14341" max="14592" width="9.140625" style="35"/>
    <col min="14593" max="14593" width="7" style="35" customWidth="1"/>
    <col min="14594" max="14594" width="41" style="35" customWidth="1"/>
    <col min="14595" max="14595" width="13.42578125" style="35" customWidth="1"/>
    <col min="14596" max="14596" width="30.5703125" style="35" customWidth="1"/>
    <col min="14597" max="14848" width="9.140625" style="35"/>
    <col min="14849" max="14849" width="7" style="35" customWidth="1"/>
    <col min="14850" max="14850" width="41" style="35" customWidth="1"/>
    <col min="14851" max="14851" width="13.42578125" style="35" customWidth="1"/>
    <col min="14852" max="14852" width="30.5703125" style="35" customWidth="1"/>
    <col min="14853" max="15104" width="9.140625" style="35"/>
    <col min="15105" max="15105" width="7" style="35" customWidth="1"/>
    <col min="15106" max="15106" width="41" style="35" customWidth="1"/>
    <col min="15107" max="15107" width="13.42578125" style="35" customWidth="1"/>
    <col min="15108" max="15108" width="30.5703125" style="35" customWidth="1"/>
    <col min="15109" max="15360" width="9.140625" style="35"/>
    <col min="15361" max="15361" width="7" style="35" customWidth="1"/>
    <col min="15362" max="15362" width="41" style="35" customWidth="1"/>
    <col min="15363" max="15363" width="13.42578125" style="35" customWidth="1"/>
    <col min="15364" max="15364" width="30.5703125" style="35" customWidth="1"/>
    <col min="15365" max="15616" width="9.140625" style="35"/>
    <col min="15617" max="15617" width="7" style="35" customWidth="1"/>
    <col min="15618" max="15618" width="41" style="35" customWidth="1"/>
    <col min="15619" max="15619" width="13.42578125" style="35" customWidth="1"/>
    <col min="15620" max="15620" width="30.5703125" style="35" customWidth="1"/>
    <col min="15621" max="15872" width="9.140625" style="35"/>
    <col min="15873" max="15873" width="7" style="35" customWidth="1"/>
    <col min="15874" max="15874" width="41" style="35" customWidth="1"/>
    <col min="15875" max="15875" width="13.42578125" style="35" customWidth="1"/>
    <col min="15876" max="15876" width="30.5703125" style="35" customWidth="1"/>
    <col min="15877" max="16128" width="9.140625" style="35"/>
    <col min="16129" max="16129" width="7" style="35" customWidth="1"/>
    <col min="16130" max="16130" width="41" style="35" customWidth="1"/>
    <col min="16131" max="16131" width="13.42578125" style="35" customWidth="1"/>
    <col min="16132" max="16132" width="30.5703125" style="35" customWidth="1"/>
    <col min="16133" max="16384" width="9.140625" style="35"/>
  </cols>
  <sheetData>
    <row r="1" spans="1:7" hidden="1"/>
    <row r="2" spans="1:7" s="2" customFormat="1" ht="15.75" hidden="1">
      <c r="A2" s="1"/>
      <c r="C2" s="122"/>
    </row>
    <row r="3" spans="1:7" s="2" customFormat="1" ht="15.75" hidden="1">
      <c r="A3" s="1"/>
      <c r="C3" s="123"/>
    </row>
    <row r="4" spans="1:7" s="2" customFormat="1" ht="15.75" hidden="1">
      <c r="A4" s="1"/>
      <c r="C4" s="122"/>
    </row>
    <row r="5" spans="1:7" s="2" customFormat="1" ht="15.75" hidden="1">
      <c r="A5" s="1"/>
      <c r="C5" s="122"/>
    </row>
    <row r="6" spans="1:7" s="2" customFormat="1" ht="15.75" hidden="1">
      <c r="A6" s="1"/>
      <c r="C6" s="122"/>
    </row>
    <row r="7" spans="1:7" s="2" customFormat="1" ht="48" customHeight="1">
      <c r="A7" s="1"/>
      <c r="B7" s="124" t="s">
        <v>125</v>
      </c>
      <c r="C7" s="125"/>
      <c r="D7" s="125"/>
    </row>
    <row r="8" spans="1:7" s="2" customFormat="1" ht="31.5" customHeight="1">
      <c r="A8" s="10" t="s">
        <v>1</v>
      </c>
      <c r="B8" s="10" t="s">
        <v>126</v>
      </c>
      <c r="C8" s="10" t="s">
        <v>127</v>
      </c>
      <c r="D8" s="10" t="s">
        <v>128</v>
      </c>
    </row>
    <row r="9" spans="1:7" s="2" customFormat="1" ht="41.25" customHeight="1">
      <c r="A9" s="10" t="s">
        <v>129</v>
      </c>
      <c r="B9" s="27" t="s">
        <v>130</v>
      </c>
      <c r="C9" s="10" t="s">
        <v>9</v>
      </c>
      <c r="D9" s="126">
        <f>2866.07528+7509.47171</f>
        <v>10375.546989999999</v>
      </c>
    </row>
    <row r="10" spans="1:7" s="2" customFormat="1" ht="29.25" customHeight="1">
      <c r="A10" s="6">
        <v>2</v>
      </c>
      <c r="B10" s="19" t="s">
        <v>131</v>
      </c>
      <c r="C10" s="10" t="s">
        <v>32</v>
      </c>
      <c r="D10" s="127">
        <v>89.397000000000006</v>
      </c>
    </row>
    <row r="11" spans="1:7" s="2" customFormat="1" ht="22.5" customHeight="1">
      <c r="A11" s="6">
        <v>3</v>
      </c>
      <c r="B11" s="19" t="s">
        <v>132</v>
      </c>
      <c r="C11" s="10" t="s">
        <v>38</v>
      </c>
      <c r="D11" s="127">
        <v>7.2759999999999998</v>
      </c>
    </row>
    <row r="12" spans="1:7" s="2" customFormat="1" ht="30.75" customHeight="1">
      <c r="A12" s="6">
        <v>4</v>
      </c>
      <c r="B12" s="128" t="s">
        <v>133</v>
      </c>
      <c r="C12" s="10" t="s">
        <v>9</v>
      </c>
      <c r="D12" s="126">
        <f>D13+D14</f>
        <v>10484.18295</v>
      </c>
      <c r="F12" s="3"/>
      <c r="G12" s="3"/>
    </row>
    <row r="13" spans="1:7" s="2" customFormat="1" ht="20.100000000000001" customHeight="1">
      <c r="A13" s="129" t="s">
        <v>82</v>
      </c>
      <c r="B13" s="19" t="s">
        <v>134</v>
      </c>
      <c r="C13" s="10" t="s">
        <v>9</v>
      </c>
      <c r="D13" s="126">
        <f>'[2]Показатели (факт)'!$G$17</f>
        <v>3756.9089250000002</v>
      </c>
    </row>
    <row r="14" spans="1:7" s="2" customFormat="1" ht="20.100000000000001" customHeight="1">
      <c r="A14" s="6" t="s">
        <v>84</v>
      </c>
      <c r="B14" s="19" t="s">
        <v>135</v>
      </c>
      <c r="C14" s="10" t="s">
        <v>9</v>
      </c>
      <c r="D14" s="126">
        <f>'[2]Показатели (факт)'!$G$16</f>
        <v>6727.2740250000006</v>
      </c>
    </row>
    <row r="15" spans="1:7" s="2" customFormat="1" ht="43.5" customHeight="1">
      <c r="A15" s="6">
        <v>5</v>
      </c>
      <c r="B15" s="19" t="s">
        <v>136</v>
      </c>
      <c r="C15" s="10" t="s">
        <v>9</v>
      </c>
      <c r="D15" s="126">
        <f>D9-D12</f>
        <v>-108.63596000000143</v>
      </c>
    </row>
    <row r="16" spans="1:7" s="2" customFormat="1" ht="27.75" customHeight="1">
      <c r="A16" s="6">
        <v>6</v>
      </c>
      <c r="B16" s="19" t="s">
        <v>137</v>
      </c>
      <c r="C16" s="10"/>
      <c r="D16" s="10" t="s">
        <v>138</v>
      </c>
    </row>
    <row r="17" spans="1:4" s="2" customFormat="1" ht="42.75" customHeight="1">
      <c r="A17" s="6">
        <v>7</v>
      </c>
      <c r="B17" s="130" t="s">
        <v>139</v>
      </c>
      <c r="C17" s="10"/>
      <c r="D17" s="19" t="s">
        <v>140</v>
      </c>
    </row>
    <row r="18" spans="1:4" s="2" customFormat="1" ht="31.5" customHeight="1">
      <c r="A18" s="131"/>
      <c r="B18" s="132"/>
      <c r="C18" s="133"/>
      <c r="D18" s="132"/>
    </row>
    <row r="19" spans="1:4" s="2" customFormat="1" ht="31.5" customHeight="1">
      <c r="A19" s="131"/>
      <c r="B19" s="132"/>
      <c r="C19" s="133"/>
      <c r="D19" s="132"/>
    </row>
    <row r="20" spans="1:4" s="2" customFormat="1" ht="31.5" customHeight="1">
      <c r="A20" s="131"/>
      <c r="B20" s="132"/>
      <c r="C20" s="133"/>
      <c r="D20" s="132"/>
    </row>
    <row r="21" spans="1:4" s="2" customFormat="1" ht="31.5" customHeight="1">
      <c r="A21" s="131"/>
      <c r="B21" s="132"/>
      <c r="C21" s="133"/>
      <c r="D21" s="132"/>
    </row>
    <row r="24" spans="1:4" s="2" customFormat="1" ht="15.75">
      <c r="A24" s="1"/>
      <c r="B24" s="134" t="s">
        <v>141</v>
      </c>
      <c r="C24" s="135" t="s">
        <v>142</v>
      </c>
      <c r="D24" s="136"/>
    </row>
    <row r="25" spans="1:4" s="2" customFormat="1" ht="21.75" customHeight="1">
      <c r="A25" s="1"/>
      <c r="B25" s="135"/>
      <c r="C25" s="135"/>
      <c r="D25" s="137" t="s">
        <v>143</v>
      </c>
    </row>
    <row r="26" spans="1:4" s="2" customFormat="1" ht="15.75">
      <c r="A26" s="1"/>
      <c r="B26" s="135" t="s">
        <v>144</v>
      </c>
      <c r="C26" s="135" t="s">
        <v>122</v>
      </c>
      <c r="D26" s="136"/>
    </row>
    <row r="27" spans="1:4" s="2" customFormat="1" ht="15.75">
      <c r="A27" s="1"/>
      <c r="B27" s="135"/>
      <c r="C27" s="138" t="s">
        <v>145</v>
      </c>
      <c r="D27" s="137" t="s">
        <v>143</v>
      </c>
    </row>
  </sheetData>
  <mergeCells count="1">
    <mergeCell ref="B7:D7"/>
  </mergeCells>
  <pageMargins left="0.75" right="0.32" top="0.53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тепловая энергия</vt:lpstr>
      <vt:lpstr>ГВС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2015-04-03T10:07:31Z</dcterms:modified>
</cp:coreProperties>
</file>